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'!$A$1:$G$359</definedName>
  </definedNames>
  <calcPr fullCalcOnLoad="1"/>
</workbook>
</file>

<file path=xl/sharedStrings.xml><?xml version="1.0" encoding="utf-8"?>
<sst xmlns="http://schemas.openxmlformats.org/spreadsheetml/2006/main" count="1501" uniqueCount="316">
  <si>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</si>
  <si>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</si>
  <si>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</si>
  <si>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</si>
  <si>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</si>
  <si>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</si>
  <si>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</si>
  <si>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</si>
  <si>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</si>
  <si>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</si>
  <si>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</si>
  <si>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</si>
  <si>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</si>
  <si>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</si>
  <si>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</si>
  <si>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</si>
  <si>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</si>
  <si>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</si>
  <si>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</si>
  <si>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</si>
  <si>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</si>
  <si>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</si>
  <si>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</si>
  <si>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</si>
  <si>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</si>
  <si>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</si>
  <si>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</si>
  <si>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</si>
  <si>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</si>
  <si>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</si>
  <si>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</si>
  <si>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</si>
  <si>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</si>
  <si>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</si>
  <si>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</si>
  <si>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</si>
  <si>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</si>
  <si>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</si>
  <si>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</si>
  <si>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</si>
  <si>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</si>
  <si>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</si>
  <si>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</si>
  <si>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</si>
  <si>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</si>
  <si>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</si>
  <si>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</si>
  <si>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</si>
  <si>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</si>
  <si>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</si>
  <si>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</si>
  <si>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</si>
  <si>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</si>
  <si>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</si>
  <si>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</si>
  <si>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</si>
  <si>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</si>
  <si>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</si>
  <si>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</si>
  <si>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</si>
  <si>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</si>
  <si>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</si>
  <si>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</si>
  <si>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</si>
  <si>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</si>
  <si>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</si>
  <si>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</si>
  <si>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</si>
  <si>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</si>
  <si>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</si>
  <si>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</si>
  <si>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</si>
  <si>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</si>
  <si>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</si>
  <si>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</si>
  <si>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</si>
  <si>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</si>
  <si>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</si>
  <si>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</si>
  <si>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</si>
  <si>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</si>
  <si>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</si>
  <si>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</si>
  <si>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</si>
  <si>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</si>
  <si>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</si>
  <si>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</si>
  <si>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</si>
  <si>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</si>
  <si>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</si>
  <si>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</si>
  <si>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</si>
  <si>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</si>
  <si>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</si>
  <si>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</si>
  <si>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</si>
  <si>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</si>
  <si>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</si>
  <si>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</si>
  <si>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</si>
  <si>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</si>
  <si>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</si>
  <si>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</si>
  <si>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</si>
  <si>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</si>
  <si>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</si>
  <si>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</si>
  <si>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</si>
  <si>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</si>
  <si>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</si>
  <si>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</si>
  <si>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</si>
  <si>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</si>
  <si>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</si>
  <si>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</si>
  <si>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</si>
  <si>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</si>
  <si>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</si>
  <si>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</si>
  <si>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</si>
  <si>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</si>
  <si>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</si>
  <si>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</si>
  <si>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</si>
  <si>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</si>
  <si>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</si>
  <si>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</si>
  <si>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</si>
  <si>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</si>
  <si>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</si>
  <si>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</si>
  <si>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</si>
  <si>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</si>
  <si>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</si>
  <si>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</si>
  <si>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</si>
  <si>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</si>
  <si>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</si>
  <si>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</si>
  <si>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</si>
  <si>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</si>
  <si>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</si>
  <si>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</si>
  <si>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</si>
  <si>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</si>
  <si>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</si>
  <si>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</si>
  <si>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</si>
  <si>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</si>
  <si>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</si>
  <si>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</si>
  <si>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</si>
  <si>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</si>
  <si>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</si>
  <si>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</si>
  <si>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</si>
  <si>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</si>
  <si>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</si>
  <si>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</si>
  <si>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</si>
  <si>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</si>
  <si>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</si>
  <si>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</si>
  <si>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</si>
  <si>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</si>
  <si>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</si>
  <si>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</si>
  <si>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</si>
  <si>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</si>
  <si>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</si>
  <si>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</si>
  <si>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</si>
  <si>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</si>
  <si>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</si>
  <si>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</si>
  <si>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</si>
  <si>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</si>
  <si>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</si>
  <si>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</si>
  <si>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</si>
  <si>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</si>
  <si>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</si>
  <si>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</si>
  <si>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</si>
  <si>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</si>
  <si>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</si>
  <si>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</si>
  <si>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</si>
  <si>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</si>
  <si>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</si>
  <si>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</si>
  <si>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</si>
  <si>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Охрана семьи и детства</t>
  </si>
  <si>
    <t>Расходы на выплаты персоналу казённых учреждений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</si>
  <si>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</si>
  <si>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</si>
  <si>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</si>
  <si>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</si>
  <si>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</si>
  <si>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</si>
  <si>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</si>
  <si>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</si>
  <si>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</si>
  <si>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</si>
  <si>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</si>
  <si>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</si>
  <si>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</si>
  <si>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</si>
  <si>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</si>
  <si>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</si>
  <si>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</si>
  <si>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</si>
  <si>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</si>
  <si>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</si>
  <si>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</si>
  <si>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</si>
  <si>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</si>
  <si>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</si>
  <si>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</si>
  <si>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</si>
  <si>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</si>
  <si>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</si>
  <si>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</si>
  <si>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</si>
  <si>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</si>
  <si>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</si>
  <si>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</si>
  <si>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</si>
  <si>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</si>
  <si>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</si>
  <si>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</si>
  <si>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</si>
  <si>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</si>
  <si>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9909000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</si>
  <si>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</si>
  <si>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</si>
  <si>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</si>
  <si>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</si>
  <si>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</si>
  <si>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</si>
  <si>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</si>
  <si>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</si>
  <si>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0902000</t>
  </si>
  <si>
    <t>Другие вопросы в области физической культуры и спорта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</si>
  <si>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</si>
  <si>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</si>
  <si>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</si>
  <si>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</si>
  <si>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</si>
  <si>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</si>
  <si>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</si>
  <si>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</si>
  <si>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</si>
  <si>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</si>
  <si>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</si>
  <si>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</si>
  <si>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</si>
  <si>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</si>
  <si>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Расходы на обеспечение выполнения функций органами местного самоуправления</t>
  </si>
  <si>
    <t>2307515</t>
  </si>
  <si>
    <t>2307516</t>
  </si>
  <si>
    <t>2307210</t>
  </si>
  <si>
    <t>Расходы местного бюджета за счет стимулирующих субсидий, направленные на содержание органов местного самоуправления</t>
  </si>
  <si>
    <t>Расходы местного бюджета за счет стимулирующих субсидий, направленные на развитие сельского хозяйства</t>
  </si>
  <si>
    <t>2307521</t>
  </si>
  <si>
    <t>1907522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</si>
  <si>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</si>
  <si>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</si>
  <si>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1009502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</si>
  <si>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</si>
  <si>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1009602</t>
  </si>
  <si>
    <t>Обеспечение мероприятий по переселению граждан их аварийного жилищного фонда</t>
  </si>
  <si>
    <t>1207347</t>
  </si>
  <si>
    <t>1907512</t>
  </si>
  <si>
    <t>2707980</t>
  </si>
  <si>
    <t>0707220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</si>
  <si>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</si>
  <si>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2305134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</si>
  <si>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</si>
  <si>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2307323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</si>
  <si>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</si>
  <si>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2307509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</si>
  <si>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</si>
  <si>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2307510</t>
  </si>
  <si>
    <t>2305082</t>
  </si>
  <si>
    <t>2307507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</si>
  <si>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</si>
  <si>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</si>
  <si>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9907517</t>
  </si>
  <si>
    <t>2307508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</si>
  <si>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</si>
  <si>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2307520</t>
  </si>
  <si>
    <t>Субвенции местным бюджетам на исполнение гос. полномочий в сфере охраны труда</t>
  </si>
  <si>
    <t>9907518</t>
  </si>
  <si>
    <t>9907519</t>
  </si>
  <si>
    <t>1827514</t>
  </si>
  <si>
    <t>2307342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</si>
  <si>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</si>
  <si>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</si>
  <si>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 xml:space="preserve">Расходы на выплаты персоналу государственных (муниципальных) органов </t>
  </si>
  <si>
    <t>3600000</t>
  </si>
  <si>
    <t>3605038</t>
  </si>
  <si>
    <t>3605055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</si>
  <si>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</si>
  <si>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</si>
  <si>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</si>
  <si>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3607230</t>
  </si>
  <si>
    <t>3607511</t>
  </si>
  <si>
    <t>Субвенции бюджетам муниципальных образований для предоставления субсидий сельскохозяйственным товаропроизводителям</t>
  </si>
  <si>
    <t>1007354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</si>
  <si>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</si>
  <si>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0707601</t>
  </si>
  <si>
    <t xml:space="preserve">Предоставление иных межбюджетных трансфертов на выплату денежных поощрений за лучшие концертные программы </t>
  </si>
  <si>
    <t>1607337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</si>
  <si>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</si>
  <si>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38                                                                от "28" мая 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</si>
</sst>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65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20.875" style="1" customWidth="1"/>
    <col min="8" max="8" width="21.75390625" style="1" hidden="1" customWidth="1"/>
    <col min="9" max="16384" width="9.125" style="1" customWidth="1"/>
  </cols>
  <sheetData>
    <row r="1" spans="1:8" ht="91.5" customHeight="1">
      <c r="A1" s="34"/>
      <c r="B1" s="34"/>
      <c r="C1" s="34"/>
      <c r="D1" s="34"/>
      <c r="E1" s="2"/>
      <c r="F1" s="39" t="s">
        <v>315</v>
      </c>
      <c r="G1" s="39"/>
      <c r="H1" s="2"/>
    </row>
    <row r="2" spans="1:8" ht="85.5" customHeight="1">
      <c r="A2" s="42" t="s">
        <v>181</v>
      </c>
      <c r="B2" s="42"/>
      <c r="C2" s="42"/>
      <c r="D2" s="42"/>
      <c r="E2" s="42"/>
      <c r="F2" s="42"/>
      <c r="G2" s="42"/>
      <c r="H2" s="3"/>
    </row>
    <row r="3" spans="1:8" ht="18" customHeight="1">
      <c r="A3" s="34"/>
      <c r="B3" s="34"/>
      <c r="C3" s="34"/>
      <c r="D3" s="34"/>
      <c r="E3" s="34"/>
      <c r="F3" s="34"/>
      <c r="G3" s="3"/>
      <c r="H3" s="3"/>
    </row>
    <row r="4" spans="1:8" ht="21.75" customHeight="1">
      <c r="A4" s="41" t="s">
        <v>27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26</v>
      </c>
      <c r="G4" s="40"/>
      <c r="H4" s="4"/>
    </row>
    <row r="5" spans="1:8" ht="81.75" customHeight="1">
      <c r="A5" s="41"/>
      <c r="B5" s="40"/>
      <c r="C5" s="40"/>
      <c r="D5" s="40"/>
      <c r="E5" s="40"/>
      <c r="F5" s="33" t="s">
        <v>31</v>
      </c>
      <c r="G5" s="5" t="s">
        <v>21</v>
      </c>
      <c r="H5" s="6" t="s">
        <v>42</v>
      </c>
    </row>
    <row r="6" spans="1:8" ht="24" customHeight="1">
      <c r="A6" s="24" t="s">
        <v>59</v>
      </c>
      <c r="B6" s="7" t="s">
        <v>22</v>
      </c>
      <c r="C6" s="32"/>
      <c r="D6" s="25"/>
      <c r="E6" s="25"/>
      <c r="F6" s="28">
        <f>F7+F12+F18+F28+F32+F36</f>
        <v>156327.83601</v>
      </c>
      <c r="G6" s="28">
        <f>G7+G12+G18+G28+G32+G36</f>
        <v>404.12</v>
      </c>
      <c r="H6" s="6"/>
    </row>
    <row r="7" spans="1:8" ht="49.5" customHeight="1">
      <c r="A7" s="9" t="s">
        <v>4</v>
      </c>
      <c r="B7" s="7" t="s">
        <v>22</v>
      </c>
      <c r="C7" s="7" t="s">
        <v>25</v>
      </c>
      <c r="D7" s="8"/>
      <c r="E7" s="8"/>
      <c r="F7" s="28">
        <f>F8</f>
        <v>3377.11908</v>
      </c>
      <c r="G7" s="28">
        <f>G8</f>
        <v>0</v>
      </c>
      <c r="H7" s="6"/>
    </row>
    <row r="8" spans="1:8" ht="31.5" customHeight="1">
      <c r="A8" s="9" t="s">
        <v>179</v>
      </c>
      <c r="B8" s="8" t="s">
        <v>22</v>
      </c>
      <c r="C8" s="8" t="s">
        <v>25</v>
      </c>
      <c r="D8" s="8" t="s">
        <v>74</v>
      </c>
      <c r="E8" s="8"/>
      <c r="F8" s="29">
        <f>F9</f>
        <v>3377.11908</v>
      </c>
      <c r="G8" s="29">
        <f>G9</f>
        <v>0</v>
      </c>
      <c r="H8" s="6"/>
    </row>
    <row r="9" spans="1:8" ht="43.5" customHeight="1">
      <c r="A9" s="9" t="s">
        <v>75</v>
      </c>
      <c r="B9" s="8" t="s">
        <v>22</v>
      </c>
      <c r="C9" s="8" t="s">
        <v>25</v>
      </c>
      <c r="D9" s="8" t="s">
        <v>71</v>
      </c>
      <c r="E9" s="8"/>
      <c r="F9" s="29">
        <f>F10+F11</f>
        <v>3377.11908</v>
      </c>
      <c r="G9" s="29">
        <f>G10+G11</f>
        <v>0</v>
      </c>
      <c r="H9" s="6"/>
    </row>
    <row r="10" spans="1:8" ht="35.25" customHeight="1">
      <c r="A10" s="9" t="s">
        <v>85</v>
      </c>
      <c r="B10" s="8" t="s">
        <v>22</v>
      </c>
      <c r="C10" s="8" t="s">
        <v>25</v>
      </c>
      <c r="D10" s="8" t="s">
        <v>71</v>
      </c>
      <c r="E10" s="8" t="s">
        <v>84</v>
      </c>
      <c r="F10" s="29">
        <f>2652.19908+33</f>
        <v>2685.19908</v>
      </c>
      <c r="G10" s="30">
        <v>0</v>
      </c>
      <c r="H10" s="6" t="s">
        <v>43</v>
      </c>
    </row>
    <row r="11" spans="1:8" ht="49.5" customHeight="1">
      <c r="A11" s="9" t="s">
        <v>87</v>
      </c>
      <c r="B11" s="8" t="s">
        <v>22</v>
      </c>
      <c r="C11" s="8" t="s">
        <v>25</v>
      </c>
      <c r="D11" s="8" t="s">
        <v>71</v>
      </c>
      <c r="E11" s="8" t="s">
        <v>86</v>
      </c>
      <c r="F11" s="29">
        <v>691.92</v>
      </c>
      <c r="G11" s="30">
        <v>0</v>
      </c>
      <c r="H11" s="10" t="s">
        <v>44</v>
      </c>
    </row>
    <row r="12" spans="1:8" ht="24" customHeight="1">
      <c r="A12" s="9" t="s">
        <v>5</v>
      </c>
      <c r="B12" s="7" t="s">
        <v>22</v>
      </c>
      <c r="C12" s="7" t="s">
        <v>23</v>
      </c>
      <c r="D12" s="8"/>
      <c r="E12" s="8"/>
      <c r="F12" s="28">
        <f>F13</f>
        <v>44005.491109999995</v>
      </c>
      <c r="G12" s="28">
        <f>G13</f>
        <v>0</v>
      </c>
      <c r="H12" s="11"/>
    </row>
    <row r="13" spans="1:8" ht="78" customHeight="1">
      <c r="A13" s="9" t="s">
        <v>178</v>
      </c>
      <c r="B13" s="8" t="s">
        <v>22</v>
      </c>
      <c r="C13" s="8" t="s">
        <v>23</v>
      </c>
      <c r="D13" s="8" t="s">
        <v>78</v>
      </c>
      <c r="E13" s="8"/>
      <c r="F13" s="29">
        <f>F14</f>
        <v>44005.491109999995</v>
      </c>
      <c r="G13" s="29">
        <f>G14</f>
        <v>0</v>
      </c>
      <c r="H13" s="6"/>
    </row>
    <row r="14" spans="1:8" ht="35.25" customHeight="1">
      <c r="A14" s="9" t="s">
        <v>75</v>
      </c>
      <c r="B14" s="8" t="s">
        <v>22</v>
      </c>
      <c r="C14" s="8" t="s">
        <v>23</v>
      </c>
      <c r="D14" s="8" t="s">
        <v>72</v>
      </c>
      <c r="E14" s="8"/>
      <c r="F14" s="29">
        <f>SUM(F15:F17)</f>
        <v>44005.491109999995</v>
      </c>
      <c r="G14" s="29">
        <f>SUM(G15:G17)</f>
        <v>0</v>
      </c>
      <c r="H14" s="6"/>
    </row>
    <row r="15" spans="1:8" ht="39" customHeight="1">
      <c r="A15" s="9" t="s">
        <v>85</v>
      </c>
      <c r="B15" s="8" t="s">
        <v>22</v>
      </c>
      <c r="C15" s="8" t="s">
        <v>23</v>
      </c>
      <c r="D15" s="8" t="s">
        <v>72</v>
      </c>
      <c r="E15" s="8" t="s">
        <v>84</v>
      </c>
      <c r="F15" s="29">
        <f>36331.98665+13.2</f>
        <v>36345.186649999996</v>
      </c>
      <c r="G15" s="30">
        <v>0</v>
      </c>
      <c r="H15" s="6" t="s">
        <v>43</v>
      </c>
    </row>
    <row r="16" spans="1:8" ht="54" customHeight="1">
      <c r="A16" s="9" t="s">
        <v>87</v>
      </c>
      <c r="B16" s="8" t="s">
        <v>22</v>
      </c>
      <c r="C16" s="8" t="s">
        <v>23</v>
      </c>
      <c r="D16" s="8" t="s">
        <v>72</v>
      </c>
      <c r="E16" s="8" t="s">
        <v>86</v>
      </c>
      <c r="F16" s="29">
        <v>7525.30446</v>
      </c>
      <c r="G16" s="29">
        <v>0</v>
      </c>
      <c r="H16" s="10" t="s">
        <v>44</v>
      </c>
    </row>
    <row r="17" spans="1:8" ht="24.75" customHeight="1">
      <c r="A17" s="9" t="s">
        <v>89</v>
      </c>
      <c r="B17" s="8" t="s">
        <v>22</v>
      </c>
      <c r="C17" s="8" t="s">
        <v>23</v>
      </c>
      <c r="D17" s="8" t="s">
        <v>72</v>
      </c>
      <c r="E17" s="8" t="s">
        <v>88</v>
      </c>
      <c r="F17" s="29">
        <f>116+19</f>
        <v>135</v>
      </c>
      <c r="G17" s="29">
        <v>0</v>
      </c>
      <c r="H17" s="10" t="s">
        <v>45</v>
      </c>
    </row>
    <row r="18" spans="1:8" ht="50.25" customHeight="1">
      <c r="A18" s="9" t="s">
        <v>34</v>
      </c>
      <c r="B18" s="7" t="s">
        <v>22</v>
      </c>
      <c r="C18" s="7" t="s">
        <v>35</v>
      </c>
      <c r="D18" s="8"/>
      <c r="E18" s="8"/>
      <c r="F18" s="28">
        <f>F19+F24</f>
        <v>11556.15752</v>
      </c>
      <c r="G18" s="28">
        <f>G19+G24</f>
        <v>0</v>
      </c>
      <c r="H18" s="6"/>
    </row>
    <row r="19" spans="1:8" ht="69" customHeight="1">
      <c r="A19" s="9" t="s">
        <v>203</v>
      </c>
      <c r="B19" s="8" t="s">
        <v>22</v>
      </c>
      <c r="C19" s="8" t="s">
        <v>35</v>
      </c>
      <c r="D19" s="8" t="s">
        <v>80</v>
      </c>
      <c r="E19" s="8"/>
      <c r="F19" s="29">
        <f>F20</f>
        <v>10753.891520000001</v>
      </c>
      <c r="G19" s="29">
        <f>G20</f>
        <v>0</v>
      </c>
      <c r="H19" s="6"/>
    </row>
    <row r="20" spans="1:8" ht="54" customHeight="1">
      <c r="A20" s="9" t="s">
        <v>204</v>
      </c>
      <c r="B20" s="8" t="s">
        <v>22</v>
      </c>
      <c r="C20" s="8" t="s">
        <v>35</v>
      </c>
      <c r="D20" s="8" t="s">
        <v>90</v>
      </c>
      <c r="E20" s="8"/>
      <c r="F20" s="29">
        <f>F21</f>
        <v>10753.891520000001</v>
      </c>
      <c r="G20" s="29">
        <f>G21</f>
        <v>0</v>
      </c>
      <c r="H20" s="6"/>
    </row>
    <row r="21" spans="1:8" ht="39.75" customHeight="1">
      <c r="A21" s="9" t="s">
        <v>75</v>
      </c>
      <c r="B21" s="8" t="s">
        <v>22</v>
      </c>
      <c r="C21" s="8" t="s">
        <v>35</v>
      </c>
      <c r="D21" s="8" t="s">
        <v>91</v>
      </c>
      <c r="E21" s="8"/>
      <c r="F21" s="29">
        <f>SUM(F22:F23)</f>
        <v>10753.891520000001</v>
      </c>
      <c r="G21" s="29">
        <f>SUM(G22:G23)</f>
        <v>0</v>
      </c>
      <c r="H21" s="6"/>
    </row>
    <row r="22" spans="1:8" ht="37.5" customHeight="1">
      <c r="A22" s="9" t="s">
        <v>85</v>
      </c>
      <c r="B22" s="8" t="s">
        <v>22</v>
      </c>
      <c r="C22" s="8" t="s">
        <v>35</v>
      </c>
      <c r="D22" s="8" t="s">
        <v>91</v>
      </c>
      <c r="E22" s="8" t="s">
        <v>84</v>
      </c>
      <c r="F22" s="29">
        <f>8896.0359+4</f>
        <v>8900.0359</v>
      </c>
      <c r="G22" s="30">
        <v>0</v>
      </c>
      <c r="H22" s="6" t="s">
        <v>43</v>
      </c>
    </row>
    <row r="23" spans="1:8" ht="53.25" customHeight="1">
      <c r="A23" s="9" t="s">
        <v>87</v>
      </c>
      <c r="B23" s="8" t="s">
        <v>22</v>
      </c>
      <c r="C23" s="8" t="s">
        <v>35</v>
      </c>
      <c r="D23" s="8" t="s">
        <v>91</v>
      </c>
      <c r="E23" s="8" t="s">
        <v>86</v>
      </c>
      <c r="F23" s="29">
        <v>1853.85562</v>
      </c>
      <c r="G23" s="30">
        <v>0</v>
      </c>
      <c r="H23" s="10" t="s">
        <v>44</v>
      </c>
    </row>
    <row r="24" spans="1:8" ht="39.75" customHeight="1">
      <c r="A24" s="9" t="s">
        <v>179</v>
      </c>
      <c r="B24" s="8" t="s">
        <v>22</v>
      </c>
      <c r="C24" s="8" t="s">
        <v>35</v>
      </c>
      <c r="D24" s="8" t="s">
        <v>74</v>
      </c>
      <c r="E24" s="8"/>
      <c r="F24" s="29">
        <f>F25</f>
        <v>802.266</v>
      </c>
      <c r="G24" s="29">
        <f>G25</f>
        <v>0</v>
      </c>
      <c r="H24" s="10"/>
    </row>
    <row r="25" spans="1:8" ht="42" customHeight="1">
      <c r="A25" s="9" t="s">
        <v>258</v>
      </c>
      <c r="B25" s="8" t="s">
        <v>22</v>
      </c>
      <c r="C25" s="8" t="s">
        <v>35</v>
      </c>
      <c r="D25" s="8" t="s">
        <v>71</v>
      </c>
      <c r="E25" s="8"/>
      <c r="F25" s="29">
        <f>F26+F27</f>
        <v>802.266</v>
      </c>
      <c r="G25" s="29">
        <f>G26+G27</f>
        <v>0</v>
      </c>
      <c r="H25" s="10"/>
    </row>
    <row r="26" spans="1:8" ht="53.25" customHeight="1">
      <c r="A26" s="9" t="s">
        <v>85</v>
      </c>
      <c r="B26" s="8" t="s">
        <v>22</v>
      </c>
      <c r="C26" s="8" t="s">
        <v>35</v>
      </c>
      <c r="D26" s="8" t="s">
        <v>71</v>
      </c>
      <c r="E26" s="8" t="s">
        <v>84</v>
      </c>
      <c r="F26" s="29">
        <v>782.266</v>
      </c>
      <c r="G26" s="30">
        <v>0</v>
      </c>
      <c r="H26" s="10"/>
    </row>
    <row r="27" spans="1:8" ht="53.25" customHeight="1">
      <c r="A27" s="9" t="s">
        <v>87</v>
      </c>
      <c r="B27" s="8" t="s">
        <v>22</v>
      </c>
      <c r="C27" s="8" t="s">
        <v>35</v>
      </c>
      <c r="D27" s="8" t="s">
        <v>71</v>
      </c>
      <c r="E27" s="8" t="s">
        <v>86</v>
      </c>
      <c r="F27" s="29">
        <v>20</v>
      </c>
      <c r="G27" s="30">
        <v>0</v>
      </c>
      <c r="H27" s="10"/>
    </row>
    <row r="28" spans="1:8" ht="45.75" customHeight="1">
      <c r="A28" s="9" t="s">
        <v>81</v>
      </c>
      <c r="B28" s="7" t="s">
        <v>22</v>
      </c>
      <c r="C28" s="7" t="s">
        <v>39</v>
      </c>
      <c r="D28" s="8"/>
      <c r="E28" s="8"/>
      <c r="F28" s="28">
        <f aca="true" t="shared" si="0" ref="F28:G30">F29</f>
        <v>624.3501</v>
      </c>
      <c r="G28" s="28">
        <f t="shared" si="0"/>
        <v>0</v>
      </c>
      <c r="H28" s="6"/>
    </row>
    <row r="29" spans="1:8" ht="30.75" customHeight="1">
      <c r="A29" s="9" t="s">
        <v>179</v>
      </c>
      <c r="B29" s="8" t="s">
        <v>22</v>
      </c>
      <c r="C29" s="8" t="s">
        <v>39</v>
      </c>
      <c r="D29" s="8" t="s">
        <v>74</v>
      </c>
      <c r="E29" s="8"/>
      <c r="F29" s="29">
        <f t="shared" si="0"/>
        <v>624.3501</v>
      </c>
      <c r="G29" s="29">
        <f t="shared" si="0"/>
        <v>0</v>
      </c>
      <c r="H29" s="6"/>
    </row>
    <row r="30" spans="1:8" ht="43.5" customHeight="1">
      <c r="A30" s="9" t="s">
        <v>77</v>
      </c>
      <c r="B30" s="8" t="s">
        <v>22</v>
      </c>
      <c r="C30" s="8" t="s">
        <v>39</v>
      </c>
      <c r="D30" s="8" t="s">
        <v>76</v>
      </c>
      <c r="E30" s="8"/>
      <c r="F30" s="29">
        <f t="shared" si="0"/>
        <v>624.3501</v>
      </c>
      <c r="G30" s="29">
        <f t="shared" si="0"/>
        <v>0</v>
      </c>
      <c r="H30" s="6"/>
    </row>
    <row r="31" spans="1:8" ht="51" customHeight="1">
      <c r="A31" s="9" t="s">
        <v>87</v>
      </c>
      <c r="B31" s="8" t="s">
        <v>22</v>
      </c>
      <c r="C31" s="8" t="s">
        <v>39</v>
      </c>
      <c r="D31" s="8" t="s">
        <v>76</v>
      </c>
      <c r="E31" s="8" t="s">
        <v>86</v>
      </c>
      <c r="F31" s="29">
        <v>624.3501</v>
      </c>
      <c r="G31" s="30">
        <v>0</v>
      </c>
      <c r="H31" s="6"/>
    </row>
    <row r="32" spans="1:8" ht="18.75" customHeight="1">
      <c r="A32" s="9" t="s">
        <v>17</v>
      </c>
      <c r="B32" s="7" t="s">
        <v>22</v>
      </c>
      <c r="C32" s="7">
        <v>11</v>
      </c>
      <c r="D32" s="8"/>
      <c r="E32" s="8"/>
      <c r="F32" s="28">
        <f aca="true" t="shared" si="1" ref="F32:G34">F33</f>
        <v>646.19921</v>
      </c>
      <c r="G32" s="28">
        <f t="shared" si="1"/>
        <v>0</v>
      </c>
      <c r="H32" s="6"/>
    </row>
    <row r="33" spans="1:8" ht="31.5" customHeight="1">
      <c r="A33" s="9" t="s">
        <v>179</v>
      </c>
      <c r="B33" s="8" t="s">
        <v>22</v>
      </c>
      <c r="C33" s="8">
        <v>11</v>
      </c>
      <c r="D33" s="8" t="s">
        <v>74</v>
      </c>
      <c r="E33" s="8"/>
      <c r="F33" s="29">
        <f t="shared" si="1"/>
        <v>646.19921</v>
      </c>
      <c r="G33" s="29">
        <f t="shared" si="1"/>
        <v>0</v>
      </c>
      <c r="H33" s="6"/>
    </row>
    <row r="34" spans="1:8" ht="24.75" customHeight="1">
      <c r="A34" s="9" t="s">
        <v>183</v>
      </c>
      <c r="B34" s="8" t="s">
        <v>22</v>
      </c>
      <c r="C34" s="8" t="s">
        <v>67</v>
      </c>
      <c r="D34" s="8" t="s">
        <v>182</v>
      </c>
      <c r="E34" s="8"/>
      <c r="F34" s="29">
        <f t="shared" si="1"/>
        <v>646.19921</v>
      </c>
      <c r="G34" s="29">
        <f t="shared" si="1"/>
        <v>0</v>
      </c>
      <c r="H34" s="6"/>
    </row>
    <row r="35" spans="1:8" ht="23.25" customHeight="1">
      <c r="A35" s="9" t="s">
        <v>53</v>
      </c>
      <c r="B35" s="8" t="s">
        <v>22</v>
      </c>
      <c r="C35" s="8">
        <v>11</v>
      </c>
      <c r="D35" s="8" t="s">
        <v>182</v>
      </c>
      <c r="E35" s="8" t="s">
        <v>52</v>
      </c>
      <c r="F35" s="29">
        <v>646.19921</v>
      </c>
      <c r="G35" s="30">
        <v>0</v>
      </c>
      <c r="H35" s="6">
        <v>290</v>
      </c>
    </row>
    <row r="36" spans="1:8" ht="24" customHeight="1">
      <c r="A36" s="9" t="s">
        <v>6</v>
      </c>
      <c r="B36" s="7" t="s">
        <v>22</v>
      </c>
      <c r="C36" s="7" t="s">
        <v>48</v>
      </c>
      <c r="D36" s="8"/>
      <c r="E36" s="8"/>
      <c r="F36" s="28">
        <f>F42+F54+F59+F64+F46+F37+F75+F51</f>
        <v>96118.51899000001</v>
      </c>
      <c r="G36" s="28">
        <f>G42+G54+G59+G64+G46+G37+G75+G51</f>
        <v>404.12</v>
      </c>
      <c r="H36" s="10"/>
    </row>
    <row r="37" spans="1:8" ht="66" customHeight="1">
      <c r="A37" s="9" t="s">
        <v>220</v>
      </c>
      <c r="B37" s="8" t="s">
        <v>22</v>
      </c>
      <c r="C37" s="8" t="s">
        <v>48</v>
      </c>
      <c r="D37" s="8" t="s">
        <v>36</v>
      </c>
      <c r="E37" s="8"/>
      <c r="F37" s="29">
        <f>F38</f>
        <v>201.83649</v>
      </c>
      <c r="G37" s="29">
        <f>G38</f>
        <v>0</v>
      </c>
      <c r="H37" s="10"/>
    </row>
    <row r="38" spans="1:8" ht="36.75" customHeight="1">
      <c r="A38" s="9" t="s">
        <v>224</v>
      </c>
      <c r="B38" s="8" t="s">
        <v>22</v>
      </c>
      <c r="C38" s="8" t="s">
        <v>48</v>
      </c>
      <c r="D38" s="8" t="s">
        <v>223</v>
      </c>
      <c r="E38" s="8"/>
      <c r="F38" s="29">
        <f>SUM(F39:F41)</f>
        <v>201.83649</v>
      </c>
      <c r="G38" s="29">
        <f>SUM(G39:G41)</f>
        <v>0</v>
      </c>
      <c r="H38" s="10"/>
    </row>
    <row r="39" spans="1:8" ht="30.75" customHeight="1">
      <c r="A39" s="9" t="s">
        <v>103</v>
      </c>
      <c r="B39" s="8" t="s">
        <v>22</v>
      </c>
      <c r="C39" s="8" t="s">
        <v>48</v>
      </c>
      <c r="D39" s="8" t="s">
        <v>223</v>
      </c>
      <c r="E39" s="8" t="s">
        <v>101</v>
      </c>
      <c r="F39" s="29">
        <v>118.79132</v>
      </c>
      <c r="G39" s="29">
        <v>0</v>
      </c>
      <c r="H39" s="10"/>
    </row>
    <row r="40" spans="1:8" ht="50.25" customHeight="1">
      <c r="A40" s="9" t="s">
        <v>87</v>
      </c>
      <c r="B40" s="8" t="s">
        <v>22</v>
      </c>
      <c r="C40" s="8" t="s">
        <v>48</v>
      </c>
      <c r="D40" s="8" t="s">
        <v>223</v>
      </c>
      <c r="E40" s="8" t="s">
        <v>86</v>
      </c>
      <c r="F40" s="29">
        <v>76.46312</v>
      </c>
      <c r="G40" s="29">
        <v>0</v>
      </c>
      <c r="H40" s="10"/>
    </row>
    <row r="41" spans="1:8" ht="30.75" customHeight="1">
      <c r="A41" s="9" t="s">
        <v>89</v>
      </c>
      <c r="B41" s="8" t="s">
        <v>22</v>
      </c>
      <c r="C41" s="8" t="s">
        <v>48</v>
      </c>
      <c r="D41" s="8" t="s">
        <v>223</v>
      </c>
      <c r="E41" s="8" t="s">
        <v>88</v>
      </c>
      <c r="F41" s="29">
        <f>5.242+1.34005</f>
        <v>6.58205</v>
      </c>
      <c r="G41" s="29">
        <v>0</v>
      </c>
      <c r="H41" s="10"/>
    </row>
    <row r="42" spans="1:8" ht="77.25" customHeight="1">
      <c r="A42" s="9" t="s">
        <v>177</v>
      </c>
      <c r="B42" s="8" t="s">
        <v>22</v>
      </c>
      <c r="C42" s="8" t="s">
        <v>48</v>
      </c>
      <c r="D42" s="8" t="s">
        <v>99</v>
      </c>
      <c r="E42" s="8"/>
      <c r="F42" s="29">
        <f>F43</f>
        <v>33273.01058</v>
      </c>
      <c r="G42" s="29">
        <f>G43</f>
        <v>0</v>
      </c>
      <c r="H42" s="10"/>
    </row>
    <row r="43" spans="1:8" ht="84" customHeight="1">
      <c r="A43" s="9" t="s">
        <v>172</v>
      </c>
      <c r="B43" s="8" t="s">
        <v>22</v>
      </c>
      <c r="C43" s="8" t="s">
        <v>48</v>
      </c>
      <c r="D43" s="8" t="s">
        <v>100</v>
      </c>
      <c r="E43" s="8"/>
      <c r="F43" s="29">
        <f>SUM(F44:F45)</f>
        <v>33273.01058</v>
      </c>
      <c r="G43" s="29">
        <f>SUM(G44:G45)</f>
        <v>0</v>
      </c>
      <c r="H43" s="10"/>
    </row>
    <row r="44" spans="1:8" ht="75.75" customHeight="1" hidden="1">
      <c r="A44" s="9" t="s">
        <v>194</v>
      </c>
      <c r="B44" s="8" t="s">
        <v>22</v>
      </c>
      <c r="C44" s="8" t="s">
        <v>48</v>
      </c>
      <c r="D44" s="8" t="s">
        <v>100</v>
      </c>
      <c r="E44" s="8" t="s">
        <v>195</v>
      </c>
      <c r="F44" s="29">
        <v>0</v>
      </c>
      <c r="G44" s="29"/>
      <c r="H44" s="10"/>
    </row>
    <row r="45" spans="1:8" ht="31.5" customHeight="1">
      <c r="A45" s="9" t="s">
        <v>97</v>
      </c>
      <c r="B45" s="8" t="s">
        <v>22</v>
      </c>
      <c r="C45" s="8" t="s">
        <v>48</v>
      </c>
      <c r="D45" s="8" t="s">
        <v>100</v>
      </c>
      <c r="E45" s="8" t="s">
        <v>95</v>
      </c>
      <c r="F45" s="29">
        <f>30469.33783+2803.67275</f>
        <v>33273.01058</v>
      </c>
      <c r="G45" s="29">
        <v>0</v>
      </c>
      <c r="H45" s="10"/>
    </row>
    <row r="46" spans="1:8" ht="110.25" customHeight="1">
      <c r="A46" s="9" t="s">
        <v>215</v>
      </c>
      <c r="B46" s="8" t="s">
        <v>22</v>
      </c>
      <c r="C46" s="8" t="s">
        <v>48</v>
      </c>
      <c r="D46" s="8" t="s">
        <v>135</v>
      </c>
      <c r="E46" s="8"/>
      <c r="F46" s="29">
        <f>F49+F47</f>
        <v>2618.83298</v>
      </c>
      <c r="G46" s="29">
        <f>G49+G47</f>
        <v>0</v>
      </c>
      <c r="H46" s="10"/>
    </row>
    <row r="47" spans="1:8" ht="28.5" customHeight="1">
      <c r="A47" s="9" t="s">
        <v>232</v>
      </c>
      <c r="B47" s="8" t="s">
        <v>22</v>
      </c>
      <c r="C47" s="8" t="s">
        <v>48</v>
      </c>
      <c r="D47" s="8" t="s">
        <v>231</v>
      </c>
      <c r="E47" s="8"/>
      <c r="F47" s="29">
        <f>F48</f>
        <v>2618.83298</v>
      </c>
      <c r="G47" s="29">
        <f>G48</f>
        <v>0</v>
      </c>
      <c r="H47" s="10"/>
    </row>
    <row r="48" spans="1:8" ht="56.25" customHeight="1">
      <c r="A48" s="9" t="s">
        <v>87</v>
      </c>
      <c r="B48" s="8" t="s">
        <v>22</v>
      </c>
      <c r="C48" s="8" t="s">
        <v>48</v>
      </c>
      <c r="D48" s="8" t="s">
        <v>231</v>
      </c>
      <c r="E48" s="8" t="s">
        <v>86</v>
      </c>
      <c r="F48" s="29">
        <v>2618.83298</v>
      </c>
      <c r="G48" s="29">
        <v>0</v>
      </c>
      <c r="H48" s="10"/>
    </row>
    <row r="49" spans="1:8" ht="37.5" customHeight="1" hidden="1">
      <c r="A49" s="9" t="s">
        <v>128</v>
      </c>
      <c r="B49" s="8" t="s">
        <v>22</v>
      </c>
      <c r="C49" s="8" t="s">
        <v>48</v>
      </c>
      <c r="D49" s="8" t="s">
        <v>136</v>
      </c>
      <c r="E49" s="8"/>
      <c r="F49" s="29">
        <f>F50</f>
        <v>0</v>
      </c>
      <c r="G49" s="29">
        <f>G50</f>
        <v>0</v>
      </c>
      <c r="H49" s="10"/>
    </row>
    <row r="50" spans="1:8" ht="53.25" customHeight="1" hidden="1">
      <c r="A50" s="9" t="s">
        <v>87</v>
      </c>
      <c r="B50" s="8" t="s">
        <v>22</v>
      </c>
      <c r="C50" s="8" t="s">
        <v>48</v>
      </c>
      <c r="D50" s="8" t="s">
        <v>136</v>
      </c>
      <c r="E50" s="8" t="s">
        <v>86</v>
      </c>
      <c r="F50" s="29">
        <v>0</v>
      </c>
      <c r="G50" s="29">
        <v>0</v>
      </c>
      <c r="H50" s="10"/>
    </row>
    <row r="51" spans="1:8" ht="69" customHeight="1">
      <c r="A51" s="9" t="s">
        <v>246</v>
      </c>
      <c r="B51" s="8" t="s">
        <v>22</v>
      </c>
      <c r="C51" s="8" t="s">
        <v>48</v>
      </c>
      <c r="D51" s="8" t="s">
        <v>80</v>
      </c>
      <c r="E51" s="8"/>
      <c r="F51" s="29">
        <f>F52</f>
        <v>4038.4053</v>
      </c>
      <c r="G51" s="29">
        <f>G52</f>
        <v>0</v>
      </c>
      <c r="H51" s="10"/>
    </row>
    <row r="52" spans="1:8" ht="81.75" customHeight="1">
      <c r="A52" s="9" t="s">
        <v>247</v>
      </c>
      <c r="B52" s="8" t="s">
        <v>22</v>
      </c>
      <c r="C52" s="8" t="s">
        <v>48</v>
      </c>
      <c r="D52" s="8" t="s">
        <v>245</v>
      </c>
      <c r="E52" s="8"/>
      <c r="F52" s="29">
        <f>F53</f>
        <v>4038.4053</v>
      </c>
      <c r="G52" s="29">
        <f>G53</f>
        <v>0</v>
      </c>
      <c r="H52" s="10"/>
    </row>
    <row r="53" spans="1:8" ht="25.5" customHeight="1">
      <c r="A53" s="9" t="s">
        <v>97</v>
      </c>
      <c r="B53" s="8" t="s">
        <v>22</v>
      </c>
      <c r="C53" s="8" t="s">
        <v>48</v>
      </c>
      <c r="D53" s="8" t="s">
        <v>245</v>
      </c>
      <c r="E53" s="8" t="s">
        <v>95</v>
      </c>
      <c r="F53" s="29">
        <v>4038.4053</v>
      </c>
      <c r="G53" s="29">
        <v>0</v>
      </c>
      <c r="H53" s="10"/>
    </row>
    <row r="54" spans="1:8" ht="82.5" customHeight="1">
      <c r="A54" s="9" t="s">
        <v>180</v>
      </c>
      <c r="B54" s="8" t="s">
        <v>22</v>
      </c>
      <c r="C54" s="8">
        <v>13</v>
      </c>
      <c r="D54" s="8" t="s">
        <v>92</v>
      </c>
      <c r="E54" s="8"/>
      <c r="F54" s="29">
        <f>F55</f>
        <v>11617.17598</v>
      </c>
      <c r="G54" s="29">
        <f>G55</f>
        <v>0</v>
      </c>
      <c r="H54" s="6"/>
    </row>
    <row r="55" spans="1:8" ht="39.75" customHeight="1">
      <c r="A55" s="9" t="s">
        <v>75</v>
      </c>
      <c r="B55" s="8" t="s">
        <v>22</v>
      </c>
      <c r="C55" s="8">
        <v>13</v>
      </c>
      <c r="D55" s="8" t="s">
        <v>93</v>
      </c>
      <c r="E55" s="8"/>
      <c r="F55" s="29">
        <f>SUM(F56:F58)</f>
        <v>11617.17598</v>
      </c>
      <c r="G55" s="29">
        <f>SUM(G56:G58)</f>
        <v>0</v>
      </c>
      <c r="H55" s="6" t="s">
        <v>43</v>
      </c>
    </row>
    <row r="56" spans="1:8" ht="39" customHeight="1">
      <c r="A56" s="9" t="s">
        <v>85</v>
      </c>
      <c r="B56" s="8" t="s">
        <v>22</v>
      </c>
      <c r="C56" s="8">
        <v>13</v>
      </c>
      <c r="D56" s="8" t="s">
        <v>93</v>
      </c>
      <c r="E56" s="8" t="s">
        <v>84</v>
      </c>
      <c r="F56" s="29">
        <v>8782.90114</v>
      </c>
      <c r="G56" s="30">
        <v>0</v>
      </c>
      <c r="H56" s="10" t="s">
        <v>44</v>
      </c>
    </row>
    <row r="57" spans="1:8" ht="48" customHeight="1">
      <c r="A57" s="9" t="s">
        <v>87</v>
      </c>
      <c r="B57" s="8" t="s">
        <v>22</v>
      </c>
      <c r="C57" s="8">
        <v>13</v>
      </c>
      <c r="D57" s="8" t="s">
        <v>93</v>
      </c>
      <c r="E57" s="8" t="s">
        <v>86</v>
      </c>
      <c r="F57" s="29">
        <v>2824.39711</v>
      </c>
      <c r="G57" s="30">
        <v>0</v>
      </c>
      <c r="H57" s="10" t="s">
        <v>45</v>
      </c>
    </row>
    <row r="58" spans="1:8" ht="27" customHeight="1">
      <c r="A58" s="9" t="s">
        <v>89</v>
      </c>
      <c r="B58" s="8" t="s">
        <v>22</v>
      </c>
      <c r="C58" s="8">
        <v>13</v>
      </c>
      <c r="D58" s="8" t="s">
        <v>93</v>
      </c>
      <c r="E58" s="8" t="s">
        <v>88</v>
      </c>
      <c r="F58" s="29">
        <f>6.72+3.15773</f>
        <v>9.87773</v>
      </c>
      <c r="G58" s="30">
        <v>0</v>
      </c>
      <c r="H58" s="10" t="s">
        <v>46</v>
      </c>
    </row>
    <row r="59" spans="1:8" ht="82.5" customHeight="1">
      <c r="A59" s="9" t="s">
        <v>178</v>
      </c>
      <c r="B59" s="8" t="s">
        <v>22</v>
      </c>
      <c r="C59" s="8">
        <v>13</v>
      </c>
      <c r="D59" s="8" t="s">
        <v>78</v>
      </c>
      <c r="E59" s="8"/>
      <c r="F59" s="29">
        <f>F62+F60+F72+F70+F68</f>
        <v>16551.57182</v>
      </c>
      <c r="G59" s="29">
        <f>G62+G60+G72+G70+G68</f>
        <v>404.12</v>
      </c>
      <c r="H59" s="6"/>
    </row>
    <row r="60" spans="1:8" ht="38.25" customHeight="1" hidden="1">
      <c r="A60" s="9" t="s">
        <v>75</v>
      </c>
      <c r="B60" s="8" t="s">
        <v>22</v>
      </c>
      <c r="C60" s="8" t="s">
        <v>48</v>
      </c>
      <c r="D60" s="8" t="s">
        <v>72</v>
      </c>
      <c r="E60" s="8"/>
      <c r="F60" s="29">
        <f>F61</f>
        <v>0</v>
      </c>
      <c r="G60" s="29">
        <f>G61</f>
        <v>0</v>
      </c>
      <c r="H60" s="6"/>
    </row>
    <row r="61" spans="1:8" ht="52.5" customHeight="1" hidden="1">
      <c r="A61" s="9" t="s">
        <v>87</v>
      </c>
      <c r="B61" s="8" t="s">
        <v>22</v>
      </c>
      <c r="C61" s="8" t="s">
        <v>48</v>
      </c>
      <c r="D61" s="8" t="s">
        <v>72</v>
      </c>
      <c r="E61" s="8" t="s">
        <v>86</v>
      </c>
      <c r="F61" s="29">
        <v>0</v>
      </c>
      <c r="G61" s="29">
        <v>0</v>
      </c>
      <c r="H61" s="6"/>
    </row>
    <row r="62" spans="1:8" ht="36" customHeight="1">
      <c r="A62" s="9" t="s">
        <v>77</v>
      </c>
      <c r="B62" s="8" t="s">
        <v>22</v>
      </c>
      <c r="C62" s="8" t="s">
        <v>48</v>
      </c>
      <c r="D62" s="8" t="s">
        <v>73</v>
      </c>
      <c r="E62" s="8"/>
      <c r="F62" s="29">
        <f>F63</f>
        <v>15452.722819999999</v>
      </c>
      <c r="G62" s="29">
        <f>G63</f>
        <v>0</v>
      </c>
      <c r="H62" s="6"/>
    </row>
    <row r="63" spans="1:8" ht="54.75" customHeight="1">
      <c r="A63" s="9" t="s">
        <v>87</v>
      </c>
      <c r="B63" s="8" t="s">
        <v>22</v>
      </c>
      <c r="C63" s="8">
        <v>13</v>
      </c>
      <c r="D63" s="8" t="s">
        <v>73</v>
      </c>
      <c r="E63" s="8" t="s">
        <v>86</v>
      </c>
      <c r="F63" s="29">
        <f>7067.88+8384.84282</f>
        <v>15452.722819999999</v>
      </c>
      <c r="G63" s="30">
        <v>0</v>
      </c>
      <c r="H63" s="10" t="s">
        <v>44</v>
      </c>
    </row>
    <row r="64" spans="1:8" ht="82.5" customHeight="1">
      <c r="A64" s="9" t="s">
        <v>172</v>
      </c>
      <c r="B64" s="8" t="s">
        <v>22</v>
      </c>
      <c r="C64" s="8" t="s">
        <v>48</v>
      </c>
      <c r="D64" s="8" t="s">
        <v>94</v>
      </c>
      <c r="E64" s="8"/>
      <c r="F64" s="29">
        <f>SUM(F65:F67)</f>
        <v>25603.57631</v>
      </c>
      <c r="G64" s="29">
        <f>SUM(G65:G67)</f>
        <v>0</v>
      </c>
      <c r="H64" s="10"/>
    </row>
    <row r="65" spans="1:8" ht="66" customHeight="1" hidden="1">
      <c r="A65" s="9" t="s">
        <v>194</v>
      </c>
      <c r="B65" s="8" t="s">
        <v>22</v>
      </c>
      <c r="C65" s="8" t="s">
        <v>48</v>
      </c>
      <c r="D65" s="8" t="s">
        <v>94</v>
      </c>
      <c r="E65" s="8" t="s">
        <v>195</v>
      </c>
      <c r="F65" s="29">
        <v>0</v>
      </c>
      <c r="G65" s="29">
        <v>0</v>
      </c>
      <c r="H65" s="10"/>
    </row>
    <row r="66" spans="1:8" ht="22.5" customHeight="1">
      <c r="A66" s="9" t="s">
        <v>97</v>
      </c>
      <c r="B66" s="8" t="s">
        <v>22</v>
      </c>
      <c r="C66" s="8">
        <v>13</v>
      </c>
      <c r="D66" s="8" t="s">
        <v>94</v>
      </c>
      <c r="E66" s="8" t="s">
        <v>95</v>
      </c>
      <c r="F66" s="29">
        <f>3078.30704+8036.17485</f>
        <v>11114.481890000001</v>
      </c>
      <c r="G66" s="29">
        <v>0</v>
      </c>
      <c r="H66" s="6"/>
    </row>
    <row r="67" spans="1:8" ht="22.5" customHeight="1">
      <c r="A67" s="9" t="s">
        <v>98</v>
      </c>
      <c r="B67" s="8" t="s">
        <v>22</v>
      </c>
      <c r="C67" s="8" t="s">
        <v>48</v>
      </c>
      <c r="D67" s="8" t="s">
        <v>94</v>
      </c>
      <c r="E67" s="8" t="s">
        <v>96</v>
      </c>
      <c r="F67" s="29">
        <v>14489.09442</v>
      </c>
      <c r="G67" s="29">
        <v>0</v>
      </c>
      <c r="H67" s="6"/>
    </row>
    <row r="68" spans="1:8" ht="65.25" customHeight="1">
      <c r="A68" s="9" t="s">
        <v>297</v>
      </c>
      <c r="B68" s="8" t="s">
        <v>22</v>
      </c>
      <c r="C68" s="8" t="s">
        <v>48</v>
      </c>
      <c r="D68" s="8" t="s">
        <v>296</v>
      </c>
      <c r="E68" s="8"/>
      <c r="F68" s="29">
        <f>F69</f>
        <v>131.435</v>
      </c>
      <c r="G68" s="29">
        <f>G69</f>
        <v>130.12</v>
      </c>
      <c r="H68" s="6"/>
    </row>
    <row r="69" spans="1:8" ht="22.5" customHeight="1">
      <c r="A69" s="9" t="s">
        <v>97</v>
      </c>
      <c r="B69" s="8" t="s">
        <v>22</v>
      </c>
      <c r="C69" s="8" t="s">
        <v>48</v>
      </c>
      <c r="D69" s="8" t="s">
        <v>296</v>
      </c>
      <c r="E69" s="8" t="s">
        <v>95</v>
      </c>
      <c r="F69" s="29">
        <v>131.435</v>
      </c>
      <c r="G69" s="29">
        <v>130.12</v>
      </c>
      <c r="H69" s="6"/>
    </row>
    <row r="70" spans="1:8" ht="30">
      <c r="A70" s="9" t="s">
        <v>186</v>
      </c>
      <c r="B70" s="8" t="s">
        <v>22</v>
      </c>
      <c r="C70" s="8" t="s">
        <v>48</v>
      </c>
      <c r="D70" s="8" t="s">
        <v>259</v>
      </c>
      <c r="E70" s="8"/>
      <c r="F70" s="29">
        <f>F71</f>
        <v>274</v>
      </c>
      <c r="G70" s="29">
        <f>G71</f>
        <v>274</v>
      </c>
      <c r="H70" s="6"/>
    </row>
    <row r="71" spans="1:8" ht="45">
      <c r="A71" s="9" t="s">
        <v>87</v>
      </c>
      <c r="B71" s="8" t="s">
        <v>22</v>
      </c>
      <c r="C71" s="8" t="s">
        <v>48</v>
      </c>
      <c r="D71" s="8" t="s">
        <v>259</v>
      </c>
      <c r="E71" s="8" t="s">
        <v>86</v>
      </c>
      <c r="F71" s="29">
        <v>274</v>
      </c>
      <c r="G71" s="29">
        <v>274</v>
      </c>
      <c r="H71" s="6"/>
    </row>
    <row r="72" spans="1:8" ht="22.5" customHeight="1">
      <c r="A72" s="9" t="s">
        <v>251</v>
      </c>
      <c r="B72" s="8" t="s">
        <v>22</v>
      </c>
      <c r="C72" s="8" t="s">
        <v>48</v>
      </c>
      <c r="D72" s="8" t="s">
        <v>248</v>
      </c>
      <c r="E72" s="8"/>
      <c r="F72" s="29">
        <f>F73</f>
        <v>693.414</v>
      </c>
      <c r="G72" s="29">
        <f>G73</f>
        <v>0</v>
      </c>
      <c r="H72" s="6"/>
    </row>
    <row r="73" spans="1:8" ht="22.5" customHeight="1">
      <c r="A73" s="9" t="s">
        <v>250</v>
      </c>
      <c r="B73" s="8" t="s">
        <v>22</v>
      </c>
      <c r="C73" s="8" t="s">
        <v>48</v>
      </c>
      <c r="D73" s="8" t="s">
        <v>248</v>
      </c>
      <c r="E73" s="8" t="s">
        <v>249</v>
      </c>
      <c r="F73" s="29">
        <v>693.414</v>
      </c>
      <c r="G73" s="29">
        <v>0</v>
      </c>
      <c r="H73" s="6"/>
    </row>
    <row r="74" spans="1:8" ht="26.25" customHeight="1">
      <c r="A74" s="9" t="s">
        <v>79</v>
      </c>
      <c r="B74" s="8" t="s">
        <v>22</v>
      </c>
      <c r="C74" s="8" t="s">
        <v>48</v>
      </c>
      <c r="D74" s="8" t="s">
        <v>233</v>
      </c>
      <c r="E74" s="8"/>
      <c r="F74" s="29">
        <f>F75</f>
        <v>2214.10953</v>
      </c>
      <c r="G74" s="29">
        <f>G75</f>
        <v>0</v>
      </c>
      <c r="H74" s="6"/>
    </row>
    <row r="75" spans="1:8" ht="53.25" customHeight="1">
      <c r="A75" s="9" t="s">
        <v>87</v>
      </c>
      <c r="B75" s="8" t="s">
        <v>22</v>
      </c>
      <c r="C75" s="8" t="s">
        <v>48</v>
      </c>
      <c r="D75" s="8" t="s">
        <v>233</v>
      </c>
      <c r="E75" s="8" t="s">
        <v>86</v>
      </c>
      <c r="F75" s="29">
        <v>2214.10953</v>
      </c>
      <c r="G75" s="29">
        <v>0</v>
      </c>
      <c r="H75" s="6"/>
    </row>
    <row r="76" spans="1:8" ht="38.25" customHeight="1">
      <c r="A76" s="12" t="s">
        <v>60</v>
      </c>
      <c r="B76" s="7" t="s">
        <v>25</v>
      </c>
      <c r="C76" s="8"/>
      <c r="D76" s="8"/>
      <c r="E76" s="8"/>
      <c r="F76" s="28">
        <f>F77+F87</f>
        <v>1988.64214</v>
      </c>
      <c r="G76" s="28">
        <f>G77+G87</f>
        <v>872</v>
      </c>
      <c r="H76" s="10"/>
    </row>
    <row r="77" spans="1:8" s="13" customFormat="1" ht="51" customHeight="1">
      <c r="A77" s="9" t="s">
        <v>28</v>
      </c>
      <c r="B77" s="7" t="s">
        <v>25</v>
      </c>
      <c r="C77" s="7" t="s">
        <v>38</v>
      </c>
      <c r="D77" s="8"/>
      <c r="E77" s="8"/>
      <c r="F77" s="28">
        <f>F78+F81+F84</f>
        <v>766.64214</v>
      </c>
      <c r="G77" s="28">
        <f>G78+G81+G84</f>
        <v>0</v>
      </c>
      <c r="H77" s="6"/>
    </row>
    <row r="78" spans="1:8" s="13" customFormat="1" ht="63.75" customHeight="1">
      <c r="A78" s="9" t="s">
        <v>298</v>
      </c>
      <c r="B78" s="8" t="s">
        <v>25</v>
      </c>
      <c r="C78" s="8" t="s">
        <v>38</v>
      </c>
      <c r="D78" s="8" t="s">
        <v>107</v>
      </c>
      <c r="E78" s="8"/>
      <c r="F78" s="29">
        <f>F79</f>
        <v>200</v>
      </c>
      <c r="G78" s="29">
        <f>G79</f>
        <v>0</v>
      </c>
      <c r="H78" s="6"/>
    </row>
    <row r="79" spans="1:8" s="13" customFormat="1" ht="40.5" customHeight="1">
      <c r="A79" s="9" t="s">
        <v>77</v>
      </c>
      <c r="B79" s="8" t="s">
        <v>25</v>
      </c>
      <c r="C79" s="8" t="s">
        <v>38</v>
      </c>
      <c r="D79" s="8" t="s">
        <v>108</v>
      </c>
      <c r="E79" s="8"/>
      <c r="F79" s="29">
        <f>F80</f>
        <v>200</v>
      </c>
      <c r="G79" s="29">
        <f>G80</f>
        <v>0</v>
      </c>
      <c r="H79" s="6"/>
    </row>
    <row r="80" spans="1:8" s="13" customFormat="1" ht="53.25" customHeight="1">
      <c r="A80" s="9" t="s">
        <v>87</v>
      </c>
      <c r="B80" s="8" t="s">
        <v>25</v>
      </c>
      <c r="C80" s="8" t="s">
        <v>38</v>
      </c>
      <c r="D80" s="8" t="s">
        <v>108</v>
      </c>
      <c r="E80" s="8" t="s">
        <v>86</v>
      </c>
      <c r="F80" s="29">
        <v>200</v>
      </c>
      <c r="G80" s="29">
        <v>0</v>
      </c>
      <c r="H80" s="6"/>
    </row>
    <row r="81" spans="1:8" s="13" customFormat="1" ht="80.25" customHeight="1">
      <c r="A81" s="9" t="s">
        <v>106</v>
      </c>
      <c r="B81" s="8" t="s">
        <v>25</v>
      </c>
      <c r="C81" s="8" t="s">
        <v>38</v>
      </c>
      <c r="D81" s="8" t="s">
        <v>104</v>
      </c>
      <c r="E81" s="35"/>
      <c r="F81" s="29">
        <f>F82</f>
        <v>511.004</v>
      </c>
      <c r="G81" s="29">
        <f>G82</f>
        <v>0</v>
      </c>
      <c r="H81" s="6"/>
    </row>
    <row r="82" spans="1:8" s="13" customFormat="1" ht="35.25" customHeight="1">
      <c r="A82" s="9" t="s">
        <v>77</v>
      </c>
      <c r="B82" s="8" t="s">
        <v>25</v>
      </c>
      <c r="C82" s="8" t="s">
        <v>38</v>
      </c>
      <c r="D82" s="8" t="s">
        <v>105</v>
      </c>
      <c r="E82" s="35"/>
      <c r="F82" s="29">
        <f>F83</f>
        <v>511.004</v>
      </c>
      <c r="G82" s="29">
        <f>G83</f>
        <v>0</v>
      </c>
      <c r="H82" s="6"/>
    </row>
    <row r="83" spans="1:8" s="13" customFormat="1" ht="54" customHeight="1">
      <c r="A83" s="9" t="s">
        <v>87</v>
      </c>
      <c r="B83" s="8" t="s">
        <v>25</v>
      </c>
      <c r="C83" s="8" t="s">
        <v>38</v>
      </c>
      <c r="D83" s="8" t="s">
        <v>105</v>
      </c>
      <c r="E83" s="8" t="s">
        <v>86</v>
      </c>
      <c r="F83" s="29">
        <v>511.004</v>
      </c>
      <c r="G83" s="31">
        <v>0</v>
      </c>
      <c r="H83" s="10" t="s">
        <v>44</v>
      </c>
    </row>
    <row r="84" spans="1:8" s="13" customFormat="1" ht="41.25" customHeight="1">
      <c r="A84" s="9" t="s">
        <v>179</v>
      </c>
      <c r="B84" s="8" t="s">
        <v>25</v>
      </c>
      <c r="C84" s="8" t="s">
        <v>38</v>
      </c>
      <c r="D84" s="8" t="s">
        <v>74</v>
      </c>
      <c r="E84" s="8"/>
      <c r="F84" s="29">
        <f>F85</f>
        <v>55.63814</v>
      </c>
      <c r="G84" s="29">
        <f>G85</f>
        <v>0</v>
      </c>
      <c r="H84" s="10"/>
    </row>
    <row r="85" spans="1:8" s="13" customFormat="1" ht="24" customHeight="1">
      <c r="A85" s="9" t="s">
        <v>183</v>
      </c>
      <c r="B85" s="8" t="s">
        <v>25</v>
      </c>
      <c r="C85" s="8" t="s">
        <v>38</v>
      </c>
      <c r="D85" s="8" t="s">
        <v>255</v>
      </c>
      <c r="E85" s="8"/>
      <c r="F85" s="29">
        <f>F86</f>
        <v>55.63814</v>
      </c>
      <c r="G85" s="29">
        <f>G86</f>
        <v>0</v>
      </c>
      <c r="H85" s="10"/>
    </row>
    <row r="86" spans="1:8" s="13" customFormat="1" ht="24" customHeight="1">
      <c r="A86" s="9" t="s">
        <v>53</v>
      </c>
      <c r="B86" s="8" t="s">
        <v>25</v>
      </c>
      <c r="C86" s="8" t="s">
        <v>38</v>
      </c>
      <c r="D86" s="8" t="s">
        <v>255</v>
      </c>
      <c r="E86" s="8" t="s">
        <v>52</v>
      </c>
      <c r="F86" s="29">
        <v>55.63814</v>
      </c>
      <c r="G86" s="31">
        <v>0</v>
      </c>
      <c r="H86" s="10"/>
    </row>
    <row r="87" spans="1:8" s="13" customFormat="1" ht="52.5" customHeight="1">
      <c r="A87" s="9" t="s">
        <v>18</v>
      </c>
      <c r="B87" s="7" t="s">
        <v>25</v>
      </c>
      <c r="C87" s="7">
        <v>14</v>
      </c>
      <c r="D87" s="8"/>
      <c r="E87" s="8"/>
      <c r="F87" s="28">
        <f>F88+F94+F91</f>
        <v>1222</v>
      </c>
      <c r="G87" s="28">
        <f>G88+G94+G91</f>
        <v>872</v>
      </c>
      <c r="H87" s="6"/>
    </row>
    <row r="88" spans="1:8" s="13" customFormat="1" ht="60" customHeight="1">
      <c r="A88" s="9" t="s">
        <v>205</v>
      </c>
      <c r="B88" s="8" t="s">
        <v>25</v>
      </c>
      <c r="C88" s="8">
        <v>14</v>
      </c>
      <c r="D88" s="8" t="s">
        <v>109</v>
      </c>
      <c r="E88" s="8"/>
      <c r="F88" s="29">
        <f>F89</f>
        <v>300</v>
      </c>
      <c r="G88" s="29">
        <f>G89</f>
        <v>0</v>
      </c>
      <c r="H88" s="6"/>
    </row>
    <row r="89" spans="1:8" s="13" customFormat="1" ht="31.5" customHeight="1">
      <c r="A89" s="9" t="s">
        <v>77</v>
      </c>
      <c r="B89" s="8" t="s">
        <v>25</v>
      </c>
      <c r="C89" s="8">
        <v>14</v>
      </c>
      <c r="D89" s="8" t="s">
        <v>110</v>
      </c>
      <c r="E89" s="8"/>
      <c r="F89" s="29">
        <f>F90</f>
        <v>300</v>
      </c>
      <c r="G89" s="29">
        <f>G90</f>
        <v>0</v>
      </c>
      <c r="H89" s="10" t="s">
        <v>44</v>
      </c>
    </row>
    <row r="90" spans="1:8" s="13" customFormat="1" ht="48" customHeight="1">
      <c r="A90" s="9" t="s">
        <v>87</v>
      </c>
      <c r="B90" s="8" t="s">
        <v>25</v>
      </c>
      <c r="C90" s="8" t="s">
        <v>69</v>
      </c>
      <c r="D90" s="8" t="s">
        <v>110</v>
      </c>
      <c r="E90" s="8" t="s">
        <v>86</v>
      </c>
      <c r="F90" s="29">
        <v>300</v>
      </c>
      <c r="G90" s="30">
        <v>0</v>
      </c>
      <c r="H90" s="10"/>
    </row>
    <row r="91" spans="1:8" s="13" customFormat="1" ht="75">
      <c r="A91" s="9" t="s">
        <v>178</v>
      </c>
      <c r="B91" s="8" t="s">
        <v>25</v>
      </c>
      <c r="C91" s="8" t="s">
        <v>69</v>
      </c>
      <c r="D91" s="8" t="s">
        <v>78</v>
      </c>
      <c r="E91" s="8"/>
      <c r="F91" s="29">
        <f>F92+F93</f>
        <v>872</v>
      </c>
      <c r="G91" s="29">
        <f>G92+G93</f>
        <v>872</v>
      </c>
      <c r="H91" s="10"/>
    </row>
    <row r="92" spans="1:8" s="13" customFormat="1" ht="30">
      <c r="A92" s="9" t="s">
        <v>85</v>
      </c>
      <c r="B92" s="8" t="s">
        <v>25</v>
      </c>
      <c r="C92" s="8" t="s">
        <v>69</v>
      </c>
      <c r="D92" s="8" t="s">
        <v>260</v>
      </c>
      <c r="E92" s="8" t="s">
        <v>84</v>
      </c>
      <c r="F92" s="29">
        <v>832.5</v>
      </c>
      <c r="G92" s="29">
        <v>832.5</v>
      </c>
      <c r="H92" s="10"/>
    </row>
    <row r="93" spans="1:8" s="13" customFormat="1" ht="45">
      <c r="A93" s="9" t="s">
        <v>87</v>
      </c>
      <c r="B93" s="8" t="s">
        <v>25</v>
      </c>
      <c r="C93" s="8" t="s">
        <v>69</v>
      </c>
      <c r="D93" s="8" t="s">
        <v>260</v>
      </c>
      <c r="E93" s="8" t="s">
        <v>86</v>
      </c>
      <c r="F93" s="29">
        <v>39.5</v>
      </c>
      <c r="G93" s="29">
        <v>39.5</v>
      </c>
      <c r="H93" s="10"/>
    </row>
    <row r="94" spans="1:8" s="13" customFormat="1" ht="99.75" customHeight="1">
      <c r="A94" s="9" t="s">
        <v>206</v>
      </c>
      <c r="B94" s="8" t="s">
        <v>25</v>
      </c>
      <c r="C94" s="8" t="s">
        <v>69</v>
      </c>
      <c r="D94" s="8" t="s">
        <v>111</v>
      </c>
      <c r="E94" s="8"/>
      <c r="F94" s="29">
        <f>F95</f>
        <v>50</v>
      </c>
      <c r="G94" s="29">
        <f>G95</f>
        <v>0</v>
      </c>
      <c r="H94" s="10"/>
    </row>
    <row r="95" spans="1:8" s="13" customFormat="1" ht="36.75" customHeight="1">
      <c r="A95" s="9" t="s">
        <v>77</v>
      </c>
      <c r="B95" s="8" t="s">
        <v>25</v>
      </c>
      <c r="C95" s="8" t="s">
        <v>69</v>
      </c>
      <c r="D95" s="8" t="s">
        <v>112</v>
      </c>
      <c r="E95" s="8"/>
      <c r="F95" s="29">
        <f>F96</f>
        <v>50</v>
      </c>
      <c r="G95" s="29">
        <f>G96</f>
        <v>0</v>
      </c>
      <c r="H95" s="10"/>
    </row>
    <row r="96" spans="1:8" s="13" customFormat="1" ht="54" customHeight="1">
      <c r="A96" s="9" t="s">
        <v>87</v>
      </c>
      <c r="B96" s="8" t="s">
        <v>25</v>
      </c>
      <c r="C96" s="8" t="s">
        <v>69</v>
      </c>
      <c r="D96" s="8" t="s">
        <v>112</v>
      </c>
      <c r="E96" s="8" t="s">
        <v>86</v>
      </c>
      <c r="F96" s="29">
        <v>50</v>
      </c>
      <c r="G96" s="30">
        <v>0</v>
      </c>
      <c r="H96" s="10"/>
    </row>
    <row r="97" spans="1:8" s="13" customFormat="1" ht="21.75" customHeight="1">
      <c r="A97" s="12" t="s">
        <v>61</v>
      </c>
      <c r="B97" s="7" t="s">
        <v>23</v>
      </c>
      <c r="C97" s="8"/>
      <c r="D97" s="8"/>
      <c r="E97" s="8"/>
      <c r="F97" s="28">
        <f>F118+F122+F132+F98</f>
        <v>41515.41091</v>
      </c>
      <c r="G97" s="28">
        <f>G118+G122+G132+G98</f>
        <v>9944.822</v>
      </c>
      <c r="H97" s="10"/>
    </row>
    <row r="98" spans="1:8" s="13" customFormat="1" ht="21.75" customHeight="1">
      <c r="A98" s="9" t="s">
        <v>187</v>
      </c>
      <c r="B98" s="7" t="s">
        <v>23</v>
      </c>
      <c r="C98" s="7" t="s">
        <v>20</v>
      </c>
      <c r="D98" s="8"/>
      <c r="E98" s="8"/>
      <c r="F98" s="28">
        <f>F102+F99+F109</f>
        <v>9434.509999999998</v>
      </c>
      <c r="G98" s="28">
        <f>G102+G99+G109</f>
        <v>8289.56</v>
      </c>
      <c r="H98" s="10"/>
    </row>
    <row r="99" spans="1:8" s="13" customFormat="1" ht="51.75" customHeight="1">
      <c r="A99" s="9" t="s">
        <v>235</v>
      </c>
      <c r="B99" s="8" t="s">
        <v>23</v>
      </c>
      <c r="C99" s="8" t="s">
        <v>20</v>
      </c>
      <c r="D99" s="8" t="s">
        <v>153</v>
      </c>
      <c r="E99" s="8"/>
      <c r="F99" s="29">
        <f>F100</f>
        <v>1144.95</v>
      </c>
      <c r="G99" s="29">
        <f>G100</f>
        <v>0</v>
      </c>
      <c r="H99" s="10"/>
    </row>
    <row r="100" spans="1:8" s="13" customFormat="1" ht="40.5" customHeight="1">
      <c r="A100" s="9" t="s">
        <v>128</v>
      </c>
      <c r="B100" s="8" t="s">
        <v>23</v>
      </c>
      <c r="C100" s="8" t="s">
        <v>20</v>
      </c>
      <c r="D100" s="8" t="s">
        <v>234</v>
      </c>
      <c r="E100" s="8"/>
      <c r="F100" s="29">
        <f>F101</f>
        <v>1144.95</v>
      </c>
      <c r="G100" s="29">
        <f>G101</f>
        <v>0</v>
      </c>
      <c r="H100" s="10"/>
    </row>
    <row r="101" spans="1:8" s="13" customFormat="1" ht="19.5" customHeight="1">
      <c r="A101" s="9" t="s">
        <v>122</v>
      </c>
      <c r="B101" s="8" t="s">
        <v>23</v>
      </c>
      <c r="C101" s="8" t="s">
        <v>20</v>
      </c>
      <c r="D101" s="8" t="s">
        <v>234</v>
      </c>
      <c r="E101" s="8" t="s">
        <v>121</v>
      </c>
      <c r="F101" s="29">
        <v>1144.95</v>
      </c>
      <c r="G101" s="29">
        <v>0</v>
      </c>
      <c r="H101" s="10"/>
    </row>
    <row r="102" spans="1:8" s="13" customFormat="1" ht="82.5" customHeight="1">
      <c r="A102" s="9" t="s">
        <v>178</v>
      </c>
      <c r="B102" s="8" t="s">
        <v>23</v>
      </c>
      <c r="C102" s="8" t="s">
        <v>20</v>
      </c>
      <c r="D102" s="8" t="s">
        <v>78</v>
      </c>
      <c r="E102" s="8"/>
      <c r="F102" s="29">
        <f>F103+F106</f>
        <v>4168.107</v>
      </c>
      <c r="G102" s="29">
        <f>G103+G106</f>
        <v>4168.107</v>
      </c>
      <c r="H102" s="10"/>
    </row>
    <row r="103" spans="1:8" s="13" customFormat="1" ht="46.5" customHeight="1">
      <c r="A103" s="9" t="s">
        <v>262</v>
      </c>
      <c r="B103" s="8" t="s">
        <v>23</v>
      </c>
      <c r="C103" s="8" t="s">
        <v>20</v>
      </c>
      <c r="D103" s="8" t="s">
        <v>261</v>
      </c>
      <c r="E103" s="8"/>
      <c r="F103" s="29">
        <f>F104+F105</f>
        <v>1786</v>
      </c>
      <c r="G103" s="29">
        <f>G104+G105</f>
        <v>1786</v>
      </c>
      <c r="H103" s="10"/>
    </row>
    <row r="104" spans="1:8" s="13" customFormat="1" ht="34.5" customHeight="1">
      <c r="A104" s="9" t="s">
        <v>299</v>
      </c>
      <c r="B104" s="8" t="s">
        <v>23</v>
      </c>
      <c r="C104" s="8" t="s">
        <v>20</v>
      </c>
      <c r="D104" s="8" t="s">
        <v>261</v>
      </c>
      <c r="E104" s="8" t="s">
        <v>84</v>
      </c>
      <c r="F104" s="29">
        <v>1309.831</v>
      </c>
      <c r="G104" s="29">
        <v>1309.831</v>
      </c>
      <c r="H104" s="10"/>
    </row>
    <row r="105" spans="1:8" s="13" customFormat="1" ht="51" customHeight="1">
      <c r="A105" s="9" t="s">
        <v>189</v>
      </c>
      <c r="B105" s="8" t="s">
        <v>23</v>
      </c>
      <c r="C105" s="8" t="s">
        <v>20</v>
      </c>
      <c r="D105" s="8" t="s">
        <v>261</v>
      </c>
      <c r="E105" s="8" t="s">
        <v>86</v>
      </c>
      <c r="F105" s="29">
        <v>476.169</v>
      </c>
      <c r="G105" s="29">
        <v>476.169</v>
      </c>
      <c r="H105" s="10"/>
    </row>
    <row r="106" spans="1:8" s="13" customFormat="1" ht="47.25" customHeight="1">
      <c r="A106" s="9" t="s">
        <v>190</v>
      </c>
      <c r="B106" s="8" t="s">
        <v>23</v>
      </c>
      <c r="C106" s="8" t="s">
        <v>20</v>
      </c>
      <c r="D106" s="8" t="s">
        <v>264</v>
      </c>
      <c r="E106" s="8"/>
      <c r="F106" s="29">
        <f>SUM(F107:F108)</f>
        <v>2382.107</v>
      </c>
      <c r="G106" s="29">
        <f>SUM(G107:G108)</f>
        <v>2382.107</v>
      </c>
      <c r="H106" s="10"/>
    </row>
    <row r="107" spans="1:8" s="13" customFormat="1" ht="47.25" customHeight="1">
      <c r="A107" s="9" t="s">
        <v>188</v>
      </c>
      <c r="B107" s="8" t="s">
        <v>23</v>
      </c>
      <c r="C107" s="8" t="s">
        <v>20</v>
      </c>
      <c r="D107" s="8" t="s">
        <v>264</v>
      </c>
      <c r="E107" s="8" t="s">
        <v>84</v>
      </c>
      <c r="F107" s="29">
        <v>1808.599</v>
      </c>
      <c r="G107" s="29">
        <v>1808.599</v>
      </c>
      <c r="H107" s="10"/>
    </row>
    <row r="108" spans="1:8" s="13" customFormat="1" ht="47.25" customHeight="1">
      <c r="A108" s="9" t="s">
        <v>189</v>
      </c>
      <c r="B108" s="8" t="s">
        <v>23</v>
      </c>
      <c r="C108" s="8" t="s">
        <v>20</v>
      </c>
      <c r="D108" s="8" t="s">
        <v>264</v>
      </c>
      <c r="E108" s="8" t="s">
        <v>86</v>
      </c>
      <c r="F108" s="29">
        <v>573.508</v>
      </c>
      <c r="G108" s="29">
        <v>573.508</v>
      </c>
      <c r="H108" s="10"/>
    </row>
    <row r="109" spans="1:8" s="13" customFormat="1" ht="93.75" customHeight="1">
      <c r="A109" s="9" t="s">
        <v>303</v>
      </c>
      <c r="B109" s="8" t="s">
        <v>23</v>
      </c>
      <c r="C109" s="8" t="s">
        <v>20</v>
      </c>
      <c r="D109" s="8" t="s">
        <v>300</v>
      </c>
      <c r="E109" s="8"/>
      <c r="F109" s="29">
        <f>F110+F112+F114+F116</f>
        <v>4121.4529999999995</v>
      </c>
      <c r="G109" s="29">
        <f>G110+G112+G114+G116</f>
        <v>4121.4529999999995</v>
      </c>
      <c r="H109" s="10"/>
    </row>
    <row r="110" spans="1:8" s="13" customFormat="1" ht="64.5" customHeight="1">
      <c r="A110" s="9" t="s">
        <v>304</v>
      </c>
      <c r="B110" s="8" t="s">
        <v>23</v>
      </c>
      <c r="C110" s="8" t="s">
        <v>20</v>
      </c>
      <c r="D110" s="8" t="s">
        <v>301</v>
      </c>
      <c r="E110" s="8"/>
      <c r="F110" s="29">
        <f>F111</f>
        <v>343.381</v>
      </c>
      <c r="G110" s="29">
        <f>G111</f>
        <v>343.381</v>
      </c>
      <c r="H110" s="10"/>
    </row>
    <row r="111" spans="1:8" s="13" customFormat="1" ht="51.75" customHeight="1">
      <c r="A111" s="9" t="s">
        <v>113</v>
      </c>
      <c r="B111" s="8" t="s">
        <v>23</v>
      </c>
      <c r="C111" s="8" t="s">
        <v>20</v>
      </c>
      <c r="D111" s="8" t="s">
        <v>301</v>
      </c>
      <c r="E111" s="8" t="s">
        <v>54</v>
      </c>
      <c r="F111" s="29">
        <v>343.381</v>
      </c>
      <c r="G111" s="29">
        <v>343.381</v>
      </c>
      <c r="H111" s="10"/>
    </row>
    <row r="112" spans="1:8" s="13" customFormat="1" ht="63" customHeight="1">
      <c r="A112" s="9" t="s">
        <v>305</v>
      </c>
      <c r="B112" s="8" t="s">
        <v>23</v>
      </c>
      <c r="C112" s="8" t="s">
        <v>20</v>
      </c>
      <c r="D112" s="8" t="s">
        <v>302</v>
      </c>
      <c r="E112" s="8"/>
      <c r="F112" s="29">
        <f>F113</f>
        <v>759</v>
      </c>
      <c r="G112" s="29">
        <f>G113</f>
        <v>759</v>
      </c>
      <c r="H112" s="10"/>
    </row>
    <row r="113" spans="1:8" s="13" customFormat="1" ht="54" customHeight="1">
      <c r="A113" s="9" t="s">
        <v>113</v>
      </c>
      <c r="B113" s="8" t="s">
        <v>23</v>
      </c>
      <c r="C113" s="8" t="s">
        <v>20</v>
      </c>
      <c r="D113" s="8" t="s">
        <v>302</v>
      </c>
      <c r="E113" s="8" t="s">
        <v>54</v>
      </c>
      <c r="F113" s="29">
        <v>759</v>
      </c>
      <c r="G113" s="29">
        <v>759</v>
      </c>
      <c r="H113" s="10"/>
    </row>
    <row r="114" spans="1:8" s="13" customFormat="1" ht="47.25" customHeight="1">
      <c r="A114" s="9" t="s">
        <v>263</v>
      </c>
      <c r="B114" s="8" t="s">
        <v>23</v>
      </c>
      <c r="C114" s="8" t="s">
        <v>20</v>
      </c>
      <c r="D114" s="8" t="s">
        <v>306</v>
      </c>
      <c r="E114" s="8"/>
      <c r="F114" s="29">
        <f>F115</f>
        <v>2872</v>
      </c>
      <c r="G114" s="29">
        <f>G115</f>
        <v>2872</v>
      </c>
      <c r="H114" s="10"/>
    </row>
    <row r="115" spans="1:8" s="13" customFormat="1" ht="47.25" customHeight="1">
      <c r="A115" s="9" t="s">
        <v>113</v>
      </c>
      <c r="B115" s="8" t="s">
        <v>23</v>
      </c>
      <c r="C115" s="8" t="s">
        <v>20</v>
      </c>
      <c r="D115" s="8" t="s">
        <v>306</v>
      </c>
      <c r="E115" s="8" t="s">
        <v>54</v>
      </c>
      <c r="F115" s="29">
        <v>2872</v>
      </c>
      <c r="G115" s="29">
        <v>2872</v>
      </c>
      <c r="H115" s="10"/>
    </row>
    <row r="116" spans="1:8" s="13" customFormat="1" ht="58.5" customHeight="1">
      <c r="A116" s="9" t="s">
        <v>308</v>
      </c>
      <c r="B116" s="8" t="s">
        <v>23</v>
      </c>
      <c r="C116" s="8" t="s">
        <v>20</v>
      </c>
      <c r="D116" s="8" t="s">
        <v>307</v>
      </c>
      <c r="E116" s="8"/>
      <c r="F116" s="29">
        <f>F117</f>
        <v>147.072</v>
      </c>
      <c r="G116" s="29">
        <f>G117</f>
        <v>147.072</v>
      </c>
      <c r="H116" s="10"/>
    </row>
    <row r="117" spans="1:8" s="13" customFormat="1" ht="47.25" customHeight="1">
      <c r="A117" s="9" t="s">
        <v>113</v>
      </c>
      <c r="B117" s="8" t="s">
        <v>23</v>
      </c>
      <c r="C117" s="8" t="s">
        <v>20</v>
      </c>
      <c r="D117" s="8" t="s">
        <v>307</v>
      </c>
      <c r="E117" s="8" t="s">
        <v>54</v>
      </c>
      <c r="F117" s="29">
        <v>147.072</v>
      </c>
      <c r="G117" s="29">
        <v>147.072</v>
      </c>
      <c r="H117" s="10"/>
    </row>
    <row r="118" spans="1:8" ht="29.25" customHeight="1">
      <c r="A118" s="9" t="s">
        <v>12</v>
      </c>
      <c r="B118" s="7" t="s">
        <v>23</v>
      </c>
      <c r="C118" s="7" t="s">
        <v>40</v>
      </c>
      <c r="D118" s="8"/>
      <c r="E118" s="8"/>
      <c r="F118" s="28">
        <f aca="true" t="shared" si="2" ref="F118:G120">F119</f>
        <v>2250</v>
      </c>
      <c r="G118" s="28">
        <f t="shared" si="2"/>
        <v>0</v>
      </c>
      <c r="H118" s="6"/>
    </row>
    <row r="119" spans="1:8" ht="75">
      <c r="A119" s="9" t="s">
        <v>177</v>
      </c>
      <c r="B119" s="8" t="s">
        <v>23</v>
      </c>
      <c r="C119" s="8" t="s">
        <v>40</v>
      </c>
      <c r="D119" s="8" t="s">
        <v>99</v>
      </c>
      <c r="E119" s="8"/>
      <c r="F119" s="29">
        <f t="shared" si="2"/>
        <v>2250</v>
      </c>
      <c r="G119" s="29">
        <f t="shared" si="2"/>
        <v>0</v>
      </c>
      <c r="H119" s="6"/>
    </row>
    <row r="120" spans="1:8" ht="81.75" customHeight="1">
      <c r="A120" s="9" t="s">
        <v>172</v>
      </c>
      <c r="B120" s="8" t="s">
        <v>23</v>
      </c>
      <c r="C120" s="8" t="s">
        <v>40</v>
      </c>
      <c r="D120" s="8" t="s">
        <v>100</v>
      </c>
      <c r="E120" s="8"/>
      <c r="F120" s="29">
        <f t="shared" si="2"/>
        <v>2250</v>
      </c>
      <c r="G120" s="29">
        <f t="shared" si="2"/>
        <v>0</v>
      </c>
      <c r="H120" s="6" t="s">
        <v>55</v>
      </c>
    </row>
    <row r="121" spans="1:8" ht="54.75" customHeight="1">
      <c r="A121" s="9" t="s">
        <v>113</v>
      </c>
      <c r="B121" s="8" t="s">
        <v>23</v>
      </c>
      <c r="C121" s="8" t="s">
        <v>40</v>
      </c>
      <c r="D121" s="8" t="s">
        <v>100</v>
      </c>
      <c r="E121" s="8" t="s">
        <v>54</v>
      </c>
      <c r="F121" s="29">
        <v>2250</v>
      </c>
      <c r="G121" s="30">
        <v>0</v>
      </c>
      <c r="H121" s="6"/>
    </row>
    <row r="122" spans="1:8" s="13" customFormat="1" ht="27.75" customHeight="1">
      <c r="A122" s="9" t="s">
        <v>29</v>
      </c>
      <c r="B122" s="7" t="s">
        <v>23</v>
      </c>
      <c r="C122" s="7" t="s">
        <v>38</v>
      </c>
      <c r="D122" s="8"/>
      <c r="E122" s="8"/>
      <c r="F122" s="28">
        <f>F123+F126+F129</f>
        <v>27655.03891</v>
      </c>
      <c r="G122" s="28">
        <f>G123+G126+G129</f>
        <v>0</v>
      </c>
      <c r="H122" s="6"/>
    </row>
    <row r="123" spans="1:8" ht="69" customHeight="1">
      <c r="A123" s="9" t="s">
        <v>207</v>
      </c>
      <c r="B123" s="8" t="s">
        <v>23</v>
      </c>
      <c r="C123" s="8" t="s">
        <v>38</v>
      </c>
      <c r="D123" s="8" t="s">
        <v>114</v>
      </c>
      <c r="E123" s="8"/>
      <c r="F123" s="29">
        <f>F124</f>
        <v>619</v>
      </c>
      <c r="G123" s="29">
        <f>G124</f>
        <v>0</v>
      </c>
      <c r="H123" s="6"/>
    </row>
    <row r="124" spans="1:8" ht="35.25" customHeight="1">
      <c r="A124" s="9" t="s">
        <v>77</v>
      </c>
      <c r="B124" s="8" t="s">
        <v>23</v>
      </c>
      <c r="C124" s="8" t="s">
        <v>38</v>
      </c>
      <c r="D124" s="8" t="s">
        <v>115</v>
      </c>
      <c r="E124" s="8"/>
      <c r="F124" s="29">
        <f>F125</f>
        <v>619</v>
      </c>
      <c r="G124" s="29">
        <f>G125</f>
        <v>0</v>
      </c>
      <c r="H124" s="10" t="s">
        <v>50</v>
      </c>
    </row>
    <row r="125" spans="1:8" ht="51" customHeight="1">
      <c r="A125" s="9" t="s">
        <v>87</v>
      </c>
      <c r="B125" s="8" t="s">
        <v>23</v>
      </c>
      <c r="C125" s="8" t="s">
        <v>38</v>
      </c>
      <c r="D125" s="8" t="s">
        <v>115</v>
      </c>
      <c r="E125" s="8" t="s">
        <v>86</v>
      </c>
      <c r="F125" s="29">
        <v>619</v>
      </c>
      <c r="G125" s="29">
        <v>0</v>
      </c>
      <c r="H125" s="10"/>
    </row>
    <row r="126" spans="1:8" s="13" customFormat="1" ht="84.75" customHeight="1">
      <c r="A126" s="9" t="s">
        <v>208</v>
      </c>
      <c r="B126" s="8" t="s">
        <v>23</v>
      </c>
      <c r="C126" s="8" t="s">
        <v>38</v>
      </c>
      <c r="D126" s="8" t="s">
        <v>116</v>
      </c>
      <c r="E126" s="8"/>
      <c r="F126" s="29">
        <f>F127</f>
        <v>14388.54768</v>
      </c>
      <c r="G126" s="29">
        <f>G127</f>
        <v>0</v>
      </c>
      <c r="H126" s="6"/>
    </row>
    <row r="127" spans="1:8" s="13" customFormat="1" ht="48.75" customHeight="1">
      <c r="A127" s="9" t="s">
        <v>77</v>
      </c>
      <c r="B127" s="8" t="s">
        <v>23</v>
      </c>
      <c r="C127" s="8" t="s">
        <v>38</v>
      </c>
      <c r="D127" s="8" t="s">
        <v>117</v>
      </c>
      <c r="E127" s="8"/>
      <c r="F127" s="29">
        <f>F128</f>
        <v>14388.54768</v>
      </c>
      <c r="G127" s="29">
        <f>G128</f>
        <v>0</v>
      </c>
      <c r="H127" s="10" t="s">
        <v>44</v>
      </c>
    </row>
    <row r="128" spans="1:8" ht="51" customHeight="1">
      <c r="A128" s="9" t="s">
        <v>87</v>
      </c>
      <c r="B128" s="8" t="s">
        <v>23</v>
      </c>
      <c r="C128" s="8" t="s">
        <v>38</v>
      </c>
      <c r="D128" s="8" t="s">
        <v>117</v>
      </c>
      <c r="E128" s="8" t="s">
        <v>86</v>
      </c>
      <c r="F128" s="29">
        <v>14388.54768</v>
      </c>
      <c r="G128" s="29">
        <f>G129</f>
        <v>0</v>
      </c>
      <c r="H128" s="6"/>
    </row>
    <row r="129" spans="1:8" ht="60" customHeight="1">
      <c r="A129" s="9" t="s">
        <v>120</v>
      </c>
      <c r="B129" s="8" t="s">
        <v>23</v>
      </c>
      <c r="C129" s="8" t="s">
        <v>38</v>
      </c>
      <c r="D129" s="8" t="s">
        <v>118</v>
      </c>
      <c r="E129" s="8"/>
      <c r="F129" s="29">
        <f>F130</f>
        <v>12647.49123</v>
      </c>
      <c r="G129" s="29">
        <f>G130</f>
        <v>0</v>
      </c>
      <c r="H129" s="10" t="s">
        <v>44</v>
      </c>
    </row>
    <row r="130" spans="1:8" ht="45" customHeight="1">
      <c r="A130" s="9" t="s">
        <v>77</v>
      </c>
      <c r="B130" s="8" t="s">
        <v>23</v>
      </c>
      <c r="C130" s="8" t="s">
        <v>38</v>
      </c>
      <c r="D130" s="8" t="s">
        <v>119</v>
      </c>
      <c r="E130" s="8"/>
      <c r="F130" s="29">
        <f>F131</f>
        <v>12647.49123</v>
      </c>
      <c r="G130" s="29">
        <f>G131</f>
        <v>0</v>
      </c>
      <c r="H130" s="10"/>
    </row>
    <row r="131" spans="1:8" ht="60" customHeight="1">
      <c r="A131" s="9" t="s">
        <v>87</v>
      </c>
      <c r="B131" s="8" t="s">
        <v>23</v>
      </c>
      <c r="C131" s="8" t="s">
        <v>38</v>
      </c>
      <c r="D131" s="8" t="s">
        <v>119</v>
      </c>
      <c r="E131" s="8" t="s">
        <v>86</v>
      </c>
      <c r="F131" s="29">
        <v>12647.49123</v>
      </c>
      <c r="G131" s="29">
        <v>0</v>
      </c>
      <c r="H131" s="10"/>
    </row>
    <row r="132" spans="1:8" ht="37.5" customHeight="1">
      <c r="A132" s="9" t="s">
        <v>169</v>
      </c>
      <c r="B132" s="7" t="s">
        <v>23</v>
      </c>
      <c r="C132" s="7" t="s">
        <v>168</v>
      </c>
      <c r="D132" s="8"/>
      <c r="E132" s="8"/>
      <c r="F132" s="28">
        <f>F133+F136</f>
        <v>2175.862</v>
      </c>
      <c r="G132" s="28">
        <f>G133+G136</f>
        <v>1655.262</v>
      </c>
      <c r="H132" s="10"/>
    </row>
    <row r="133" spans="1:8" ht="60" customHeight="1">
      <c r="A133" s="9" t="s">
        <v>209</v>
      </c>
      <c r="B133" s="8" t="s">
        <v>23</v>
      </c>
      <c r="C133" s="8" t="s">
        <v>168</v>
      </c>
      <c r="D133" s="8" t="s">
        <v>170</v>
      </c>
      <c r="E133" s="8"/>
      <c r="F133" s="29">
        <f>F134</f>
        <v>520.6</v>
      </c>
      <c r="G133" s="29">
        <f>G134</f>
        <v>0</v>
      </c>
      <c r="H133" s="10"/>
    </row>
    <row r="134" spans="1:8" ht="38.25" customHeight="1">
      <c r="A134" s="9" t="s">
        <v>77</v>
      </c>
      <c r="B134" s="8" t="s">
        <v>23</v>
      </c>
      <c r="C134" s="8" t="s">
        <v>168</v>
      </c>
      <c r="D134" s="8" t="s">
        <v>171</v>
      </c>
      <c r="E134" s="8"/>
      <c r="F134" s="29">
        <f>F135</f>
        <v>520.6</v>
      </c>
      <c r="G134" s="29">
        <f>G135</f>
        <v>0</v>
      </c>
      <c r="H134" s="10"/>
    </row>
    <row r="135" spans="1:8" ht="51.75" customHeight="1">
      <c r="A135" s="9" t="s">
        <v>113</v>
      </c>
      <c r="B135" s="8" t="s">
        <v>23</v>
      </c>
      <c r="C135" s="8" t="s">
        <v>168</v>
      </c>
      <c r="D135" s="8" t="s">
        <v>171</v>
      </c>
      <c r="E135" s="8" t="s">
        <v>54</v>
      </c>
      <c r="F135" s="29">
        <v>520.6</v>
      </c>
      <c r="G135" s="29">
        <v>0</v>
      </c>
      <c r="H135" s="10"/>
    </row>
    <row r="136" spans="1:8" ht="75">
      <c r="A136" s="9" t="s">
        <v>266</v>
      </c>
      <c r="B136" s="8" t="s">
        <v>23</v>
      </c>
      <c r="C136" s="8" t="s">
        <v>168</v>
      </c>
      <c r="D136" s="8" t="s">
        <v>92</v>
      </c>
      <c r="E136" s="8"/>
      <c r="F136" s="29">
        <f>F137</f>
        <v>1655.262</v>
      </c>
      <c r="G136" s="29">
        <f>G137</f>
        <v>1655.262</v>
      </c>
      <c r="H136" s="10"/>
    </row>
    <row r="137" spans="1:8" ht="45">
      <c r="A137" s="9" t="s">
        <v>267</v>
      </c>
      <c r="B137" s="8" t="s">
        <v>23</v>
      </c>
      <c r="C137" s="8" t="s">
        <v>168</v>
      </c>
      <c r="D137" s="8" t="s">
        <v>265</v>
      </c>
      <c r="E137" s="8"/>
      <c r="F137" s="29">
        <f>F139+F138</f>
        <v>1655.262</v>
      </c>
      <c r="G137" s="29">
        <f>G139+G138</f>
        <v>1655.262</v>
      </c>
      <c r="H137" s="10"/>
    </row>
    <row r="138" spans="1:8" ht="33.75" customHeight="1">
      <c r="A138" s="9" t="s">
        <v>85</v>
      </c>
      <c r="B138" s="8" t="s">
        <v>23</v>
      </c>
      <c r="C138" s="8" t="s">
        <v>168</v>
      </c>
      <c r="D138" s="8" t="s">
        <v>265</v>
      </c>
      <c r="E138" s="8" t="s">
        <v>84</v>
      </c>
      <c r="F138" s="29">
        <v>455.7</v>
      </c>
      <c r="G138" s="29">
        <v>455.7</v>
      </c>
      <c r="H138" s="10"/>
    </row>
    <row r="139" spans="1:8" ht="51.75" customHeight="1">
      <c r="A139" s="9" t="s">
        <v>87</v>
      </c>
      <c r="B139" s="8" t="s">
        <v>23</v>
      </c>
      <c r="C139" s="8" t="s">
        <v>168</v>
      </c>
      <c r="D139" s="8" t="s">
        <v>265</v>
      </c>
      <c r="E139" s="8" t="s">
        <v>86</v>
      </c>
      <c r="F139" s="29">
        <v>1199.562</v>
      </c>
      <c r="G139" s="29">
        <v>1199.562</v>
      </c>
      <c r="H139" s="10"/>
    </row>
    <row r="140" spans="1:8" s="13" customFormat="1" ht="24" customHeight="1">
      <c r="A140" s="12" t="s">
        <v>62</v>
      </c>
      <c r="B140" s="7" t="s">
        <v>20</v>
      </c>
      <c r="C140" s="8"/>
      <c r="D140" s="8"/>
      <c r="E140" s="8"/>
      <c r="F140" s="28">
        <f>F141+F155+F170</f>
        <v>350711.9486499999</v>
      </c>
      <c r="G140" s="28">
        <f>G141+G155+G170</f>
        <v>199213.00869</v>
      </c>
      <c r="H140" s="10"/>
    </row>
    <row r="141" spans="1:8" s="13" customFormat="1" ht="25.5" customHeight="1">
      <c r="A141" s="9" t="s">
        <v>13</v>
      </c>
      <c r="B141" s="7" t="s">
        <v>20</v>
      </c>
      <c r="C141" s="7" t="s">
        <v>22</v>
      </c>
      <c r="D141" s="8"/>
      <c r="E141" s="8"/>
      <c r="F141" s="28">
        <f>F145+F152+F142</f>
        <v>211210.65388000003</v>
      </c>
      <c r="G141" s="28">
        <f>G145+G152+G142</f>
        <v>199213.00869</v>
      </c>
      <c r="H141" s="6"/>
    </row>
    <row r="142" spans="1:8" ht="77.25" customHeight="1">
      <c r="A142" s="9" t="s">
        <v>125</v>
      </c>
      <c r="B142" s="8" t="s">
        <v>20</v>
      </c>
      <c r="C142" s="8" t="s">
        <v>22</v>
      </c>
      <c r="D142" s="8" t="s">
        <v>123</v>
      </c>
      <c r="E142" s="8"/>
      <c r="F142" s="29">
        <f>F143</f>
        <v>1500</v>
      </c>
      <c r="G142" s="29">
        <f>G143</f>
        <v>0</v>
      </c>
      <c r="H142" s="6"/>
    </row>
    <row r="143" spans="1:8" ht="30.75" customHeight="1">
      <c r="A143" s="9" t="s">
        <v>77</v>
      </c>
      <c r="B143" s="8" t="s">
        <v>20</v>
      </c>
      <c r="C143" s="8" t="s">
        <v>22</v>
      </c>
      <c r="D143" s="8" t="s">
        <v>124</v>
      </c>
      <c r="E143" s="8"/>
      <c r="F143" s="29">
        <f>F144</f>
        <v>1500</v>
      </c>
      <c r="G143" s="29">
        <f>G144</f>
        <v>0</v>
      </c>
      <c r="H143" s="6"/>
    </row>
    <row r="144" spans="1:8" ht="50.25" customHeight="1">
      <c r="A144" s="9" t="s">
        <v>237</v>
      </c>
      <c r="B144" s="8" t="s">
        <v>20</v>
      </c>
      <c r="C144" s="8" t="s">
        <v>22</v>
      </c>
      <c r="D144" s="8" t="s">
        <v>124</v>
      </c>
      <c r="E144" s="8" t="s">
        <v>236</v>
      </c>
      <c r="F144" s="29">
        <v>1500</v>
      </c>
      <c r="G144" s="29">
        <v>0</v>
      </c>
      <c r="H144" s="6"/>
    </row>
    <row r="145" spans="1:8" ht="90">
      <c r="A145" s="9" t="s">
        <v>127</v>
      </c>
      <c r="B145" s="8" t="s">
        <v>20</v>
      </c>
      <c r="C145" s="8" t="s">
        <v>22</v>
      </c>
      <c r="D145" s="8" t="s">
        <v>126</v>
      </c>
      <c r="E145" s="8"/>
      <c r="F145" s="29">
        <f>F148+F150+F146</f>
        <v>209697.90388000003</v>
      </c>
      <c r="G145" s="29">
        <f>G148+G150+G146</f>
        <v>199213.00869</v>
      </c>
      <c r="H145" s="6">
        <v>310.01</v>
      </c>
    </row>
    <row r="146" spans="1:8" ht="75">
      <c r="A146" s="9" t="s">
        <v>310</v>
      </c>
      <c r="B146" s="8" t="s">
        <v>20</v>
      </c>
      <c r="C146" s="8" t="s">
        <v>22</v>
      </c>
      <c r="D146" s="8" t="s">
        <v>309</v>
      </c>
      <c r="E146" s="8"/>
      <c r="F146" s="29">
        <f>F147</f>
        <v>7840.768</v>
      </c>
      <c r="G146" s="29">
        <f>G147</f>
        <v>7448.7296</v>
      </c>
      <c r="H146" s="6"/>
    </row>
    <row r="147" spans="1:8" ht="24.75" customHeight="1">
      <c r="A147" s="9" t="s">
        <v>122</v>
      </c>
      <c r="B147" s="8" t="s">
        <v>20</v>
      </c>
      <c r="C147" s="8" t="s">
        <v>22</v>
      </c>
      <c r="D147" s="8" t="s">
        <v>309</v>
      </c>
      <c r="E147" s="8" t="s">
        <v>121</v>
      </c>
      <c r="F147" s="29">
        <v>7840.768</v>
      </c>
      <c r="G147" s="29">
        <v>7448.7296</v>
      </c>
      <c r="H147" s="6"/>
    </row>
    <row r="148" spans="1:8" s="13" customFormat="1" ht="60">
      <c r="A148" s="9" t="s">
        <v>269</v>
      </c>
      <c r="B148" s="8" t="s">
        <v>20</v>
      </c>
      <c r="C148" s="8" t="s">
        <v>22</v>
      </c>
      <c r="D148" s="8" t="s">
        <v>268</v>
      </c>
      <c r="E148" s="8"/>
      <c r="F148" s="29">
        <f>F149</f>
        <v>124606.40998</v>
      </c>
      <c r="G148" s="29">
        <f>G149</f>
        <v>124606.40998</v>
      </c>
      <c r="H148" s="6"/>
    </row>
    <row r="149" spans="1:8" s="13" customFormat="1" ht="22.5" customHeight="1">
      <c r="A149" s="9" t="s">
        <v>122</v>
      </c>
      <c r="B149" s="8" t="s">
        <v>20</v>
      </c>
      <c r="C149" s="8" t="s">
        <v>22</v>
      </c>
      <c r="D149" s="8" t="s">
        <v>268</v>
      </c>
      <c r="E149" s="8" t="s">
        <v>121</v>
      </c>
      <c r="F149" s="29">
        <v>124606.40998</v>
      </c>
      <c r="G149" s="31">
        <v>124606.40998</v>
      </c>
      <c r="H149" s="10" t="s">
        <v>44</v>
      </c>
    </row>
    <row r="150" spans="1:8" s="13" customFormat="1" ht="30">
      <c r="A150" s="9" t="s">
        <v>271</v>
      </c>
      <c r="B150" s="8" t="s">
        <v>20</v>
      </c>
      <c r="C150" s="8" t="s">
        <v>22</v>
      </c>
      <c r="D150" s="8" t="s">
        <v>270</v>
      </c>
      <c r="E150" s="8"/>
      <c r="F150" s="29">
        <f>F151</f>
        <v>77250.7259</v>
      </c>
      <c r="G150" s="29">
        <f>G151</f>
        <v>67157.86911</v>
      </c>
      <c r="H150" s="10"/>
    </row>
    <row r="151" spans="1:8" s="13" customFormat="1" ht="21.75" customHeight="1">
      <c r="A151" s="9" t="s">
        <v>122</v>
      </c>
      <c r="B151" s="8" t="s">
        <v>20</v>
      </c>
      <c r="C151" s="8" t="s">
        <v>22</v>
      </c>
      <c r="D151" s="8" t="s">
        <v>270</v>
      </c>
      <c r="E151" s="8" t="s">
        <v>121</v>
      </c>
      <c r="F151" s="29">
        <v>77250.7259</v>
      </c>
      <c r="G151" s="31">
        <v>67157.86911</v>
      </c>
      <c r="H151" s="10"/>
    </row>
    <row r="152" spans="1:8" s="13" customFormat="1" ht="72" customHeight="1">
      <c r="A152" s="9" t="s">
        <v>200</v>
      </c>
      <c r="B152" s="8" t="s">
        <v>20</v>
      </c>
      <c r="C152" s="8" t="s">
        <v>22</v>
      </c>
      <c r="D152" s="8" t="s">
        <v>199</v>
      </c>
      <c r="E152" s="8"/>
      <c r="F152" s="29">
        <f>F153</f>
        <v>12.75</v>
      </c>
      <c r="G152" s="29">
        <f>G153</f>
        <v>0</v>
      </c>
      <c r="H152" s="6"/>
    </row>
    <row r="153" spans="1:8" s="13" customFormat="1" ht="29.25" customHeight="1">
      <c r="A153" s="9" t="s">
        <v>77</v>
      </c>
      <c r="B153" s="8" t="s">
        <v>20</v>
      </c>
      <c r="C153" s="8" t="s">
        <v>22</v>
      </c>
      <c r="D153" s="8" t="s">
        <v>201</v>
      </c>
      <c r="E153" s="8"/>
      <c r="F153" s="29">
        <f>F154</f>
        <v>12.75</v>
      </c>
      <c r="G153" s="29">
        <f>G154</f>
        <v>0</v>
      </c>
      <c r="H153" s="6"/>
    </row>
    <row r="154" spans="1:8" s="13" customFormat="1" ht="55.5" customHeight="1">
      <c r="A154" s="9" t="s">
        <v>87</v>
      </c>
      <c r="B154" s="8" t="s">
        <v>20</v>
      </c>
      <c r="C154" s="8" t="s">
        <v>22</v>
      </c>
      <c r="D154" s="8" t="s">
        <v>201</v>
      </c>
      <c r="E154" s="8" t="s">
        <v>86</v>
      </c>
      <c r="F154" s="29">
        <v>12.75</v>
      </c>
      <c r="G154" s="29">
        <v>0</v>
      </c>
      <c r="H154" s="6"/>
    </row>
    <row r="155" spans="1:8" ht="28.5" customHeight="1">
      <c r="A155" s="9" t="s">
        <v>7</v>
      </c>
      <c r="B155" s="7" t="s">
        <v>20</v>
      </c>
      <c r="C155" s="7" t="s">
        <v>37</v>
      </c>
      <c r="D155" s="8"/>
      <c r="E155" s="8"/>
      <c r="F155" s="28">
        <f>F156+F164+F167+F162</f>
        <v>110825.4199499999</v>
      </c>
      <c r="G155" s="28">
        <f>G156+G164+G167+G162</f>
        <v>0</v>
      </c>
      <c r="H155" s="6"/>
    </row>
    <row r="156" spans="1:8" ht="67.5" customHeight="1">
      <c r="A156" s="9" t="s">
        <v>210</v>
      </c>
      <c r="B156" s="8" t="s">
        <v>20</v>
      </c>
      <c r="C156" s="8" t="s">
        <v>37</v>
      </c>
      <c r="D156" s="8" t="s">
        <v>129</v>
      </c>
      <c r="E156" s="8"/>
      <c r="F156" s="29">
        <f>F159+F157</f>
        <v>33223.5799499999</v>
      </c>
      <c r="G156" s="29">
        <f>G159+G157</f>
        <v>0</v>
      </c>
      <c r="H156" s="6"/>
    </row>
    <row r="157" spans="1:8" ht="39" customHeight="1">
      <c r="A157" s="9" t="s">
        <v>77</v>
      </c>
      <c r="B157" s="8" t="s">
        <v>20</v>
      </c>
      <c r="C157" s="8" t="s">
        <v>37</v>
      </c>
      <c r="D157" s="8" t="s">
        <v>238</v>
      </c>
      <c r="E157" s="8"/>
      <c r="F157" s="29">
        <f>F158</f>
        <v>31578.5948199999</v>
      </c>
      <c r="G157" s="29">
        <f>G158</f>
        <v>0</v>
      </c>
      <c r="H157" s="6"/>
    </row>
    <row r="158" spans="1:8" ht="60.75" customHeight="1">
      <c r="A158" s="9" t="s">
        <v>87</v>
      </c>
      <c r="B158" s="8" t="s">
        <v>20</v>
      </c>
      <c r="C158" s="8" t="s">
        <v>37</v>
      </c>
      <c r="D158" s="8" t="s">
        <v>238</v>
      </c>
      <c r="E158" s="8" t="s">
        <v>86</v>
      </c>
      <c r="F158" s="29">
        <f>30938.5948199999+640</f>
        <v>31578.5948199999</v>
      </c>
      <c r="G158" s="29">
        <v>0</v>
      </c>
      <c r="H158" s="6"/>
    </row>
    <row r="159" spans="1:8" ht="32.25" customHeight="1">
      <c r="A159" s="9" t="s">
        <v>128</v>
      </c>
      <c r="B159" s="8" t="s">
        <v>20</v>
      </c>
      <c r="C159" s="8" t="s">
        <v>37</v>
      </c>
      <c r="D159" s="8" t="s">
        <v>130</v>
      </c>
      <c r="E159" s="8"/>
      <c r="F159" s="29">
        <f>SUM(F160:F161)</f>
        <v>1644.98513</v>
      </c>
      <c r="G159" s="29">
        <f>SUM(G160:G161)</f>
        <v>0</v>
      </c>
      <c r="H159" s="6">
        <v>310.01</v>
      </c>
    </row>
    <row r="160" spans="1:8" ht="51.75" customHeight="1" hidden="1">
      <c r="A160" s="9" t="s">
        <v>87</v>
      </c>
      <c r="B160" s="8" t="s">
        <v>20</v>
      </c>
      <c r="C160" s="8" t="s">
        <v>37</v>
      </c>
      <c r="D160" s="8" t="s">
        <v>130</v>
      </c>
      <c r="E160" s="8" t="s">
        <v>86</v>
      </c>
      <c r="F160" s="29">
        <v>0</v>
      </c>
      <c r="G160" s="29">
        <v>0</v>
      </c>
      <c r="H160" s="6"/>
    </row>
    <row r="161" spans="1:8" ht="25.5" customHeight="1">
      <c r="A161" s="9" t="s">
        <v>122</v>
      </c>
      <c r="B161" s="8" t="s">
        <v>20</v>
      </c>
      <c r="C161" s="8" t="s">
        <v>37</v>
      </c>
      <c r="D161" s="8" t="s">
        <v>130</v>
      </c>
      <c r="E161" s="8" t="s">
        <v>121</v>
      </c>
      <c r="F161" s="29">
        <v>1644.98513</v>
      </c>
      <c r="G161" s="29">
        <v>0</v>
      </c>
      <c r="H161" s="6"/>
    </row>
    <row r="162" spans="1:8" ht="52.5" customHeight="1">
      <c r="A162" s="9" t="s">
        <v>257</v>
      </c>
      <c r="B162" s="8" t="s">
        <v>20</v>
      </c>
      <c r="C162" s="8" t="s">
        <v>37</v>
      </c>
      <c r="D162" s="8" t="s">
        <v>272</v>
      </c>
      <c r="E162" s="8"/>
      <c r="F162" s="29">
        <f>F163</f>
        <v>67670</v>
      </c>
      <c r="G162" s="29">
        <f>G163</f>
        <v>0</v>
      </c>
      <c r="H162" s="6"/>
    </row>
    <row r="163" spans="1:8" ht="25.5" customHeight="1">
      <c r="A163" s="9" t="s">
        <v>122</v>
      </c>
      <c r="B163" s="8" t="s">
        <v>20</v>
      </c>
      <c r="C163" s="8" t="s">
        <v>37</v>
      </c>
      <c r="D163" s="8" t="s">
        <v>272</v>
      </c>
      <c r="E163" s="8" t="s">
        <v>121</v>
      </c>
      <c r="F163" s="29">
        <f>68310-640</f>
        <v>67670</v>
      </c>
      <c r="G163" s="29">
        <v>0</v>
      </c>
      <c r="H163" s="6"/>
    </row>
    <row r="164" spans="1:8" ht="65.25" customHeight="1">
      <c r="A164" s="9" t="s">
        <v>211</v>
      </c>
      <c r="B164" s="8" t="s">
        <v>20</v>
      </c>
      <c r="C164" s="8" t="s">
        <v>37</v>
      </c>
      <c r="D164" s="8" t="s">
        <v>198</v>
      </c>
      <c r="E164" s="8"/>
      <c r="F164" s="29">
        <f>F165</f>
        <v>690</v>
      </c>
      <c r="G164" s="29">
        <f>G165</f>
        <v>0</v>
      </c>
      <c r="H164" s="6"/>
    </row>
    <row r="165" spans="1:8" ht="30.75" customHeight="1">
      <c r="A165" s="9" t="s">
        <v>77</v>
      </c>
      <c r="B165" s="8" t="s">
        <v>20</v>
      </c>
      <c r="C165" s="8" t="s">
        <v>37</v>
      </c>
      <c r="D165" s="8" t="s">
        <v>197</v>
      </c>
      <c r="E165" s="8"/>
      <c r="F165" s="29">
        <f>F166</f>
        <v>690</v>
      </c>
      <c r="G165" s="29">
        <f>G166</f>
        <v>0</v>
      </c>
      <c r="H165" s="6"/>
    </row>
    <row r="166" spans="1:8" ht="48" customHeight="1">
      <c r="A166" s="9" t="s">
        <v>87</v>
      </c>
      <c r="B166" s="8" t="s">
        <v>20</v>
      </c>
      <c r="C166" s="8" t="s">
        <v>37</v>
      </c>
      <c r="D166" s="8" t="s">
        <v>197</v>
      </c>
      <c r="E166" s="8" t="s">
        <v>86</v>
      </c>
      <c r="F166" s="29">
        <v>690</v>
      </c>
      <c r="G166" s="29">
        <v>0</v>
      </c>
      <c r="H166" s="6"/>
    </row>
    <row r="167" spans="1:8" ht="37.5" customHeight="1">
      <c r="A167" s="9" t="s">
        <v>179</v>
      </c>
      <c r="B167" s="8" t="s">
        <v>20</v>
      </c>
      <c r="C167" s="8" t="s">
        <v>37</v>
      </c>
      <c r="D167" s="8" t="s">
        <v>74</v>
      </c>
      <c r="E167" s="8"/>
      <c r="F167" s="29">
        <f>F168</f>
        <v>9241.84</v>
      </c>
      <c r="G167" s="29">
        <f>G168</f>
        <v>0</v>
      </c>
      <c r="H167" s="6"/>
    </row>
    <row r="168" spans="1:8" ht="81.75" customHeight="1">
      <c r="A168" s="9" t="s">
        <v>172</v>
      </c>
      <c r="B168" s="8" t="s">
        <v>20</v>
      </c>
      <c r="C168" s="8" t="s">
        <v>37</v>
      </c>
      <c r="D168" s="8" t="s">
        <v>184</v>
      </c>
      <c r="E168" s="8"/>
      <c r="F168" s="29">
        <f>F169</f>
        <v>9241.84</v>
      </c>
      <c r="G168" s="29">
        <f>G169</f>
        <v>0</v>
      </c>
      <c r="H168" s="6"/>
    </row>
    <row r="169" spans="1:8" ht="62.25" customHeight="1">
      <c r="A169" s="9" t="s">
        <v>185</v>
      </c>
      <c r="B169" s="8" t="s">
        <v>20</v>
      </c>
      <c r="C169" s="8" t="s">
        <v>37</v>
      </c>
      <c r="D169" s="8" t="s">
        <v>184</v>
      </c>
      <c r="E169" s="8" t="s">
        <v>54</v>
      </c>
      <c r="F169" s="29">
        <v>9241.84</v>
      </c>
      <c r="G169" s="29">
        <v>0</v>
      </c>
      <c r="H169" s="6"/>
    </row>
    <row r="170" spans="1:8" ht="24" customHeight="1">
      <c r="A170" s="9" t="s">
        <v>19</v>
      </c>
      <c r="B170" s="7" t="s">
        <v>20</v>
      </c>
      <c r="C170" s="7" t="s">
        <v>25</v>
      </c>
      <c r="D170" s="36"/>
      <c r="E170" s="8"/>
      <c r="F170" s="28">
        <f aca="true" t="shared" si="3" ref="F170:G172">F171</f>
        <v>28675.87482</v>
      </c>
      <c r="G170" s="28">
        <f t="shared" si="3"/>
        <v>0</v>
      </c>
      <c r="H170" s="6"/>
    </row>
    <row r="171" spans="1:8" ht="55.5" customHeight="1">
      <c r="A171" s="9" t="s">
        <v>120</v>
      </c>
      <c r="B171" s="8" t="s">
        <v>20</v>
      </c>
      <c r="C171" s="8" t="s">
        <v>25</v>
      </c>
      <c r="D171" s="8" t="s">
        <v>118</v>
      </c>
      <c r="E171" s="8"/>
      <c r="F171" s="29">
        <f t="shared" si="3"/>
        <v>28675.87482</v>
      </c>
      <c r="G171" s="29">
        <f t="shared" si="3"/>
        <v>0</v>
      </c>
      <c r="H171" s="6"/>
    </row>
    <row r="172" spans="1:8" ht="39" customHeight="1">
      <c r="A172" s="9" t="s">
        <v>77</v>
      </c>
      <c r="B172" s="8" t="s">
        <v>20</v>
      </c>
      <c r="C172" s="8" t="s">
        <v>25</v>
      </c>
      <c r="D172" s="8" t="s">
        <v>119</v>
      </c>
      <c r="E172" s="8"/>
      <c r="F172" s="29">
        <f t="shared" si="3"/>
        <v>28675.87482</v>
      </c>
      <c r="G172" s="29">
        <f t="shared" si="3"/>
        <v>0</v>
      </c>
      <c r="H172" s="6">
        <v>310.01</v>
      </c>
    </row>
    <row r="173" spans="1:8" ht="51" customHeight="1">
      <c r="A173" s="9" t="s">
        <v>87</v>
      </c>
      <c r="B173" s="8" t="s">
        <v>20</v>
      </c>
      <c r="C173" s="8" t="s">
        <v>25</v>
      </c>
      <c r="D173" s="8" t="s">
        <v>119</v>
      </c>
      <c r="E173" s="8" t="s">
        <v>86</v>
      </c>
      <c r="F173" s="29">
        <v>28675.87482</v>
      </c>
      <c r="G173" s="29">
        <v>0</v>
      </c>
      <c r="H173" s="6"/>
    </row>
    <row r="174" spans="1:8" s="13" customFormat="1" ht="25.5" customHeight="1">
      <c r="A174" s="12" t="s">
        <v>63</v>
      </c>
      <c r="B174" s="7" t="s">
        <v>35</v>
      </c>
      <c r="C174" s="8"/>
      <c r="D174" s="8"/>
      <c r="E174" s="8"/>
      <c r="F174" s="28">
        <f>F179+F175</f>
        <v>5864.275280000001</v>
      </c>
      <c r="G174" s="28">
        <f>G179+G175</f>
        <v>879.363</v>
      </c>
      <c r="H174" s="10"/>
    </row>
    <row r="175" spans="1:8" s="13" customFormat="1" ht="25.5" customHeight="1">
      <c r="A175" s="9" t="s">
        <v>191</v>
      </c>
      <c r="B175" s="7" t="s">
        <v>35</v>
      </c>
      <c r="C175" s="7" t="s">
        <v>22</v>
      </c>
      <c r="D175" s="8"/>
      <c r="E175" s="8"/>
      <c r="F175" s="28">
        <f>F176</f>
        <v>813.363</v>
      </c>
      <c r="G175" s="28">
        <f>G176</f>
        <v>813.363</v>
      </c>
      <c r="H175" s="10"/>
    </row>
    <row r="176" spans="1:8" s="13" customFormat="1" ht="75">
      <c r="A176" s="9" t="s">
        <v>266</v>
      </c>
      <c r="B176" s="8" t="s">
        <v>35</v>
      </c>
      <c r="C176" s="8" t="s">
        <v>22</v>
      </c>
      <c r="D176" s="8" t="s">
        <v>92</v>
      </c>
      <c r="E176" s="8"/>
      <c r="F176" s="29">
        <f>SUM(F177:F178)</f>
        <v>813.363</v>
      </c>
      <c r="G176" s="29">
        <f>SUM(G177:G178)</f>
        <v>813.363</v>
      </c>
      <c r="H176" s="10"/>
    </row>
    <row r="177" spans="1:8" s="13" customFormat="1" ht="45">
      <c r="A177" s="9" t="s">
        <v>188</v>
      </c>
      <c r="B177" s="8" t="s">
        <v>35</v>
      </c>
      <c r="C177" s="8" t="s">
        <v>22</v>
      </c>
      <c r="D177" s="8" t="s">
        <v>273</v>
      </c>
      <c r="E177" s="8" t="s">
        <v>84</v>
      </c>
      <c r="F177" s="29">
        <v>773.363</v>
      </c>
      <c r="G177" s="29">
        <v>773.363</v>
      </c>
      <c r="H177" s="10"/>
    </row>
    <row r="178" spans="1:8" s="13" customFormat="1" ht="49.5" customHeight="1">
      <c r="A178" s="9" t="s">
        <v>189</v>
      </c>
      <c r="B178" s="8" t="s">
        <v>35</v>
      </c>
      <c r="C178" s="8" t="s">
        <v>22</v>
      </c>
      <c r="D178" s="8" t="s">
        <v>273</v>
      </c>
      <c r="E178" s="8" t="s">
        <v>86</v>
      </c>
      <c r="F178" s="29">
        <v>40</v>
      </c>
      <c r="G178" s="29">
        <v>40</v>
      </c>
      <c r="H178" s="10"/>
    </row>
    <row r="179" spans="1:8" s="13" customFormat="1" ht="37.5" customHeight="1">
      <c r="A179" s="9" t="s">
        <v>175</v>
      </c>
      <c r="B179" s="7" t="s">
        <v>35</v>
      </c>
      <c r="C179" s="7" t="s">
        <v>20</v>
      </c>
      <c r="D179" s="8"/>
      <c r="E179" s="8"/>
      <c r="F179" s="28">
        <f>F180+F185+F183</f>
        <v>5050.9122800000005</v>
      </c>
      <c r="G179" s="28">
        <f>G180+G185+G183</f>
        <v>66</v>
      </c>
      <c r="H179" s="6"/>
    </row>
    <row r="180" spans="1:8" s="13" customFormat="1" ht="54.75" customHeight="1">
      <c r="A180" s="9" t="s">
        <v>212</v>
      </c>
      <c r="B180" s="8" t="s">
        <v>35</v>
      </c>
      <c r="C180" s="8" t="s">
        <v>20</v>
      </c>
      <c r="D180" s="8" t="s">
        <v>131</v>
      </c>
      <c r="E180" s="8"/>
      <c r="F180" s="29">
        <f>F181</f>
        <v>1660.41228</v>
      </c>
      <c r="G180" s="29">
        <f>G181</f>
        <v>0</v>
      </c>
      <c r="H180" s="6"/>
    </row>
    <row r="181" spans="1:8" s="13" customFormat="1" ht="30.75" customHeight="1">
      <c r="A181" s="9" t="s">
        <v>77</v>
      </c>
      <c r="B181" s="8" t="s">
        <v>35</v>
      </c>
      <c r="C181" s="8" t="s">
        <v>20</v>
      </c>
      <c r="D181" s="8" t="s">
        <v>132</v>
      </c>
      <c r="E181" s="8"/>
      <c r="F181" s="29">
        <f>F182</f>
        <v>1660.41228</v>
      </c>
      <c r="G181" s="29">
        <f>G182</f>
        <v>0</v>
      </c>
      <c r="H181" s="6"/>
    </row>
    <row r="182" spans="1:8" s="13" customFormat="1" ht="56.25" customHeight="1">
      <c r="A182" s="9" t="s">
        <v>87</v>
      </c>
      <c r="B182" s="8" t="s">
        <v>35</v>
      </c>
      <c r="C182" s="8" t="s">
        <v>20</v>
      </c>
      <c r="D182" s="8" t="s">
        <v>132</v>
      </c>
      <c r="E182" s="8" t="s">
        <v>86</v>
      </c>
      <c r="F182" s="29">
        <v>1660.41228</v>
      </c>
      <c r="G182" s="31">
        <v>0</v>
      </c>
      <c r="H182" s="10" t="s">
        <v>44</v>
      </c>
    </row>
    <row r="183" spans="1:8" s="13" customFormat="1" ht="40.5" customHeight="1">
      <c r="A183" s="9" t="s">
        <v>252</v>
      </c>
      <c r="B183" s="8" t="s">
        <v>35</v>
      </c>
      <c r="C183" s="8" t="s">
        <v>20</v>
      </c>
      <c r="D183" s="8" t="s">
        <v>274</v>
      </c>
      <c r="E183" s="8"/>
      <c r="F183" s="29">
        <f>F184</f>
        <v>165</v>
      </c>
      <c r="G183" s="29">
        <f>G184</f>
        <v>66</v>
      </c>
      <c r="H183" s="10"/>
    </row>
    <row r="184" spans="1:8" s="13" customFormat="1" ht="56.25" customHeight="1">
      <c r="A184" s="9" t="s">
        <v>87</v>
      </c>
      <c r="B184" s="8" t="s">
        <v>35</v>
      </c>
      <c r="C184" s="8" t="s">
        <v>20</v>
      </c>
      <c r="D184" s="8" t="s">
        <v>274</v>
      </c>
      <c r="E184" s="8" t="s">
        <v>86</v>
      </c>
      <c r="F184" s="29">
        <v>165</v>
      </c>
      <c r="G184" s="31">
        <v>66</v>
      </c>
      <c r="H184" s="10"/>
    </row>
    <row r="185" spans="1:8" s="13" customFormat="1" ht="45.75" customHeight="1">
      <c r="A185" s="14" t="s">
        <v>213</v>
      </c>
      <c r="B185" s="8" t="s">
        <v>35</v>
      </c>
      <c r="C185" s="8" t="s">
        <v>20</v>
      </c>
      <c r="D185" s="8" t="s">
        <v>133</v>
      </c>
      <c r="E185" s="8"/>
      <c r="F185" s="29">
        <f>F186</f>
        <v>3225.5</v>
      </c>
      <c r="G185" s="29">
        <f>G186</f>
        <v>0</v>
      </c>
      <c r="H185" s="6"/>
    </row>
    <row r="186" spans="1:8" s="13" customFormat="1" ht="38.25" customHeight="1">
      <c r="A186" s="9" t="s">
        <v>77</v>
      </c>
      <c r="B186" s="8" t="s">
        <v>35</v>
      </c>
      <c r="C186" s="8" t="s">
        <v>20</v>
      </c>
      <c r="D186" s="8" t="s">
        <v>134</v>
      </c>
      <c r="E186" s="8"/>
      <c r="F186" s="29">
        <f>F187</f>
        <v>3225.5</v>
      </c>
      <c r="G186" s="29">
        <f>G187</f>
        <v>0</v>
      </c>
      <c r="H186" s="6"/>
    </row>
    <row r="187" spans="1:8" s="13" customFormat="1" ht="53.25" customHeight="1">
      <c r="A187" s="9" t="s">
        <v>87</v>
      </c>
      <c r="B187" s="8" t="s">
        <v>35</v>
      </c>
      <c r="C187" s="8" t="s">
        <v>20</v>
      </c>
      <c r="D187" s="8" t="s">
        <v>134</v>
      </c>
      <c r="E187" s="8" t="s">
        <v>86</v>
      </c>
      <c r="F187" s="29">
        <v>3225.5</v>
      </c>
      <c r="G187" s="31">
        <v>0</v>
      </c>
      <c r="H187" s="10" t="s">
        <v>44</v>
      </c>
    </row>
    <row r="188" spans="1:8" s="13" customFormat="1" ht="29.25" customHeight="1">
      <c r="A188" s="12" t="s">
        <v>173</v>
      </c>
      <c r="B188" s="7" t="s">
        <v>39</v>
      </c>
      <c r="C188" s="8"/>
      <c r="D188" s="8"/>
      <c r="E188" s="8"/>
      <c r="F188" s="28">
        <f>F193+F209+F213+F224+F189</f>
        <v>114572.31014</v>
      </c>
      <c r="G188" s="28">
        <f>G193+G209+G213+G224+G189</f>
        <v>48191.405</v>
      </c>
      <c r="H188" s="10"/>
    </row>
    <row r="189" spans="1:8" s="13" customFormat="1" ht="29.25" customHeight="1">
      <c r="A189" s="9" t="s">
        <v>253</v>
      </c>
      <c r="B189" s="7" t="s">
        <v>39</v>
      </c>
      <c r="C189" s="7" t="s">
        <v>22</v>
      </c>
      <c r="D189" s="8"/>
      <c r="E189" s="8"/>
      <c r="F189" s="28">
        <f aca="true" t="shared" si="4" ref="F189:G191">F190</f>
        <v>100.32642</v>
      </c>
      <c r="G189" s="28">
        <f t="shared" si="4"/>
        <v>0</v>
      </c>
      <c r="H189" s="10"/>
    </row>
    <row r="190" spans="1:8" s="13" customFormat="1" ht="110.25" customHeight="1">
      <c r="A190" s="9" t="s">
        <v>215</v>
      </c>
      <c r="B190" s="8" t="s">
        <v>39</v>
      </c>
      <c r="C190" s="8" t="s">
        <v>22</v>
      </c>
      <c r="D190" s="8" t="s">
        <v>135</v>
      </c>
      <c r="E190" s="8"/>
      <c r="F190" s="29">
        <f t="shared" si="4"/>
        <v>100.32642</v>
      </c>
      <c r="G190" s="29">
        <f t="shared" si="4"/>
        <v>0</v>
      </c>
      <c r="H190" s="10"/>
    </row>
    <row r="191" spans="1:8" s="13" customFormat="1" ht="29.25" customHeight="1">
      <c r="A191" s="9" t="s">
        <v>232</v>
      </c>
      <c r="B191" s="8" t="s">
        <v>39</v>
      </c>
      <c r="C191" s="8" t="s">
        <v>22</v>
      </c>
      <c r="D191" s="8" t="s">
        <v>231</v>
      </c>
      <c r="E191" s="8"/>
      <c r="F191" s="29">
        <f t="shared" si="4"/>
        <v>100.32642</v>
      </c>
      <c r="G191" s="29">
        <f t="shared" si="4"/>
        <v>0</v>
      </c>
      <c r="H191" s="10"/>
    </row>
    <row r="192" spans="1:8" s="13" customFormat="1" ht="50.25" customHeight="1">
      <c r="A192" s="9" t="s">
        <v>87</v>
      </c>
      <c r="B192" s="8" t="s">
        <v>39</v>
      </c>
      <c r="C192" s="8" t="s">
        <v>22</v>
      </c>
      <c r="D192" s="8" t="s">
        <v>231</v>
      </c>
      <c r="E192" s="8" t="s">
        <v>86</v>
      </c>
      <c r="F192" s="29">
        <v>100.32642</v>
      </c>
      <c r="G192" s="29">
        <v>0</v>
      </c>
      <c r="H192" s="10"/>
    </row>
    <row r="193" spans="1:8" s="13" customFormat="1" ht="24.75" customHeight="1">
      <c r="A193" s="9" t="s">
        <v>14</v>
      </c>
      <c r="B193" s="7" t="s">
        <v>39</v>
      </c>
      <c r="C193" s="7" t="s">
        <v>37</v>
      </c>
      <c r="D193" s="8"/>
      <c r="E193" s="8"/>
      <c r="F193" s="28">
        <f>F194+F200+F206</f>
        <v>110054.35759</v>
      </c>
      <c r="G193" s="28">
        <f>G194+G200+G206</f>
        <v>46728.545</v>
      </c>
      <c r="H193" s="6"/>
    </row>
    <row r="194" spans="1:8" s="13" customFormat="1" ht="75.75" customHeight="1">
      <c r="A194" s="9" t="s">
        <v>214</v>
      </c>
      <c r="B194" s="8" t="s">
        <v>39</v>
      </c>
      <c r="C194" s="8" t="s">
        <v>37</v>
      </c>
      <c r="D194" s="8" t="s">
        <v>137</v>
      </c>
      <c r="E194" s="8"/>
      <c r="F194" s="29">
        <f>F195+F198</f>
        <v>10935.34527</v>
      </c>
      <c r="G194" s="29">
        <f>G195+G198</f>
        <v>4864.915</v>
      </c>
      <c r="H194" s="6"/>
    </row>
    <row r="195" spans="1:8" s="13" customFormat="1" ht="80.25" customHeight="1">
      <c r="A195" s="9" t="s">
        <v>172</v>
      </c>
      <c r="B195" s="8" t="s">
        <v>39</v>
      </c>
      <c r="C195" s="8" t="s">
        <v>37</v>
      </c>
      <c r="D195" s="8" t="s">
        <v>138</v>
      </c>
      <c r="E195" s="8"/>
      <c r="F195" s="29">
        <f>SUM(F196:F197)</f>
        <v>6070.43027</v>
      </c>
      <c r="G195" s="29">
        <f>SUM(G196:G197)</f>
        <v>0</v>
      </c>
      <c r="H195" s="6"/>
    </row>
    <row r="196" spans="1:8" s="13" customFormat="1" ht="66" customHeight="1" hidden="1">
      <c r="A196" s="9" t="s">
        <v>194</v>
      </c>
      <c r="B196" s="8" t="s">
        <v>39</v>
      </c>
      <c r="C196" s="8" t="s">
        <v>37</v>
      </c>
      <c r="D196" s="8" t="s">
        <v>138</v>
      </c>
      <c r="E196" s="8" t="s">
        <v>225</v>
      </c>
      <c r="F196" s="29">
        <v>0</v>
      </c>
      <c r="G196" s="29">
        <v>0</v>
      </c>
      <c r="H196" s="6"/>
    </row>
    <row r="197" spans="1:8" s="13" customFormat="1" ht="24.75" customHeight="1">
      <c r="A197" s="9" t="s">
        <v>97</v>
      </c>
      <c r="B197" s="8" t="s">
        <v>39</v>
      </c>
      <c r="C197" s="8" t="s">
        <v>37</v>
      </c>
      <c r="D197" s="8" t="s">
        <v>138</v>
      </c>
      <c r="E197" s="8" t="s">
        <v>95</v>
      </c>
      <c r="F197" s="29">
        <v>6070.43027</v>
      </c>
      <c r="G197" s="29">
        <v>0</v>
      </c>
      <c r="H197" s="6"/>
    </row>
    <row r="198" spans="1:8" s="13" customFormat="1" ht="75">
      <c r="A198" s="9" t="s">
        <v>276</v>
      </c>
      <c r="B198" s="8" t="s">
        <v>39</v>
      </c>
      <c r="C198" s="8" t="s">
        <v>37</v>
      </c>
      <c r="D198" s="8" t="s">
        <v>275</v>
      </c>
      <c r="E198" s="8"/>
      <c r="F198" s="29">
        <f>F199</f>
        <v>4864.915</v>
      </c>
      <c r="G198" s="29">
        <f>G199</f>
        <v>4864.915</v>
      </c>
      <c r="H198" s="6"/>
    </row>
    <row r="199" spans="1:8" s="13" customFormat="1" ht="23.25" customHeight="1">
      <c r="A199" s="9" t="s">
        <v>97</v>
      </c>
      <c r="B199" s="8" t="s">
        <v>39</v>
      </c>
      <c r="C199" s="8" t="s">
        <v>37</v>
      </c>
      <c r="D199" s="8" t="s">
        <v>275</v>
      </c>
      <c r="E199" s="8" t="s">
        <v>95</v>
      </c>
      <c r="F199" s="29">
        <v>4864.915</v>
      </c>
      <c r="G199" s="29">
        <v>4864.915</v>
      </c>
      <c r="H199" s="6"/>
    </row>
    <row r="200" spans="1:8" s="13" customFormat="1" ht="108" customHeight="1">
      <c r="A200" s="9" t="s">
        <v>254</v>
      </c>
      <c r="B200" s="8" t="s">
        <v>39</v>
      </c>
      <c r="C200" s="8" t="s">
        <v>37</v>
      </c>
      <c r="D200" s="8" t="s">
        <v>135</v>
      </c>
      <c r="E200" s="8"/>
      <c r="F200" s="29">
        <f>F203+F201</f>
        <v>48386.82147</v>
      </c>
      <c r="G200" s="29">
        <f>G203+G201</f>
        <v>41863.63</v>
      </c>
      <c r="H200" s="6" t="s">
        <v>47</v>
      </c>
    </row>
    <row r="201" spans="1:8" s="13" customFormat="1" ht="26.25" customHeight="1">
      <c r="A201" s="9" t="s">
        <v>232</v>
      </c>
      <c r="B201" s="8" t="s">
        <v>39</v>
      </c>
      <c r="C201" s="8" t="s">
        <v>37</v>
      </c>
      <c r="D201" s="8" t="s">
        <v>231</v>
      </c>
      <c r="E201" s="8"/>
      <c r="F201" s="29">
        <f>F202</f>
        <v>4314.86092</v>
      </c>
      <c r="G201" s="29">
        <f>G202</f>
        <v>0</v>
      </c>
      <c r="H201" s="6"/>
    </row>
    <row r="202" spans="1:8" s="13" customFormat="1" ht="53.25" customHeight="1">
      <c r="A202" s="9" t="s">
        <v>87</v>
      </c>
      <c r="B202" s="8" t="s">
        <v>39</v>
      </c>
      <c r="C202" s="8" t="s">
        <v>37</v>
      </c>
      <c r="D202" s="8" t="s">
        <v>231</v>
      </c>
      <c r="E202" s="8" t="s">
        <v>86</v>
      </c>
      <c r="F202" s="29">
        <f>124.66362+4190.1973</f>
        <v>4314.86092</v>
      </c>
      <c r="G202" s="29">
        <v>0</v>
      </c>
      <c r="H202" s="6"/>
    </row>
    <row r="203" spans="1:8" s="16" customFormat="1" ht="40.5" customHeight="1">
      <c r="A203" s="9" t="s">
        <v>128</v>
      </c>
      <c r="B203" s="8" t="s">
        <v>39</v>
      </c>
      <c r="C203" s="8" t="s">
        <v>37</v>
      </c>
      <c r="D203" s="8" t="s">
        <v>136</v>
      </c>
      <c r="E203" s="8"/>
      <c r="F203" s="29">
        <f>SUM(F204:F205)</f>
        <v>44071.96055</v>
      </c>
      <c r="G203" s="29">
        <f>SUM(G204:G205)</f>
        <v>41863.63</v>
      </c>
      <c r="H203" s="15"/>
    </row>
    <row r="204" spans="1:8" s="16" customFormat="1" ht="50.25" customHeight="1" hidden="1">
      <c r="A204" s="9" t="s">
        <v>87</v>
      </c>
      <c r="B204" s="8" t="s">
        <v>39</v>
      </c>
      <c r="C204" s="8" t="s">
        <v>37</v>
      </c>
      <c r="D204" s="8" t="s">
        <v>136</v>
      </c>
      <c r="E204" s="8" t="s">
        <v>86</v>
      </c>
      <c r="F204" s="29">
        <v>0</v>
      </c>
      <c r="G204" s="29">
        <v>0</v>
      </c>
      <c r="H204" s="15"/>
    </row>
    <row r="205" spans="1:8" s="16" customFormat="1" ht="21.75" customHeight="1">
      <c r="A205" s="9" t="s">
        <v>122</v>
      </c>
      <c r="B205" s="8" t="s">
        <v>39</v>
      </c>
      <c r="C205" s="8" t="s">
        <v>37</v>
      </c>
      <c r="D205" s="8" t="s">
        <v>136</v>
      </c>
      <c r="E205" s="8" t="s">
        <v>121</v>
      </c>
      <c r="F205" s="29">
        <v>44071.96055</v>
      </c>
      <c r="G205" s="29">
        <v>41863.63</v>
      </c>
      <c r="H205" s="15">
        <v>241</v>
      </c>
    </row>
    <row r="206" spans="1:8" s="13" customFormat="1" ht="85.5" customHeight="1">
      <c r="A206" s="9" t="s">
        <v>178</v>
      </c>
      <c r="B206" s="8" t="s">
        <v>39</v>
      </c>
      <c r="C206" s="8" t="s">
        <v>37</v>
      </c>
      <c r="D206" s="8" t="s">
        <v>78</v>
      </c>
      <c r="E206" s="8"/>
      <c r="F206" s="29">
        <f>F207</f>
        <v>50732.19085</v>
      </c>
      <c r="G206" s="29">
        <f>G207</f>
        <v>0</v>
      </c>
      <c r="H206" s="6"/>
    </row>
    <row r="207" spans="1:8" s="13" customFormat="1" ht="81" customHeight="1">
      <c r="A207" s="9" t="s">
        <v>172</v>
      </c>
      <c r="B207" s="8" t="s">
        <v>39</v>
      </c>
      <c r="C207" s="8" t="s">
        <v>37</v>
      </c>
      <c r="D207" s="8" t="s">
        <v>94</v>
      </c>
      <c r="E207" s="8"/>
      <c r="F207" s="29">
        <f>F208</f>
        <v>50732.19085</v>
      </c>
      <c r="G207" s="29">
        <f>G208</f>
        <v>0</v>
      </c>
      <c r="H207" s="10" t="s">
        <v>50</v>
      </c>
    </row>
    <row r="208" spans="1:8" ht="38.25">
      <c r="A208" s="9" t="s">
        <v>97</v>
      </c>
      <c r="B208" s="8" t="s">
        <v>39</v>
      </c>
      <c r="C208" s="8" t="s">
        <v>37</v>
      </c>
      <c r="D208" s="8" t="s">
        <v>94</v>
      </c>
      <c r="E208" s="8" t="s">
        <v>95</v>
      </c>
      <c r="F208" s="29">
        <v>50732.19085</v>
      </c>
      <c r="G208" s="30">
        <v>0</v>
      </c>
      <c r="H208" s="10" t="s">
        <v>44</v>
      </c>
    </row>
    <row r="209" spans="1:8" ht="39" customHeight="1">
      <c r="A209" s="9" t="s">
        <v>15</v>
      </c>
      <c r="B209" s="7" t="s">
        <v>39</v>
      </c>
      <c r="C209" s="7" t="s">
        <v>20</v>
      </c>
      <c r="D209" s="8"/>
      <c r="E209" s="8"/>
      <c r="F209" s="28">
        <f aca="true" t="shared" si="5" ref="F209:G211">F210</f>
        <v>250</v>
      </c>
      <c r="G209" s="28">
        <f t="shared" si="5"/>
        <v>0</v>
      </c>
      <c r="H209" s="6"/>
    </row>
    <row r="210" spans="1:8" ht="76.5" customHeight="1">
      <c r="A210" s="9" t="s">
        <v>216</v>
      </c>
      <c r="B210" s="8" t="s">
        <v>39</v>
      </c>
      <c r="C210" s="8" t="s">
        <v>20</v>
      </c>
      <c r="D210" s="8" t="s">
        <v>140</v>
      </c>
      <c r="E210" s="8"/>
      <c r="F210" s="29">
        <f t="shared" si="5"/>
        <v>250</v>
      </c>
      <c r="G210" s="29">
        <f t="shared" si="5"/>
        <v>0</v>
      </c>
      <c r="H210" s="6"/>
    </row>
    <row r="211" spans="1:12" ht="36" customHeight="1">
      <c r="A211" s="9" t="s">
        <v>77</v>
      </c>
      <c r="B211" s="8" t="s">
        <v>39</v>
      </c>
      <c r="C211" s="8" t="s">
        <v>20</v>
      </c>
      <c r="D211" s="8" t="s">
        <v>139</v>
      </c>
      <c r="E211" s="8"/>
      <c r="F211" s="29">
        <f t="shared" si="5"/>
        <v>250</v>
      </c>
      <c r="G211" s="29">
        <f t="shared" si="5"/>
        <v>0</v>
      </c>
      <c r="H211" s="10" t="s">
        <v>44</v>
      </c>
      <c r="I211" s="17"/>
      <c r="J211" s="17"/>
      <c r="K211" s="17"/>
      <c r="L211" s="17"/>
    </row>
    <row r="212" spans="1:12" ht="54.75" customHeight="1">
      <c r="A212" s="9" t="s">
        <v>87</v>
      </c>
      <c r="B212" s="8" t="s">
        <v>39</v>
      </c>
      <c r="C212" s="8" t="s">
        <v>20</v>
      </c>
      <c r="D212" s="8" t="s">
        <v>139</v>
      </c>
      <c r="E212" s="8" t="s">
        <v>86</v>
      </c>
      <c r="F212" s="29">
        <v>250</v>
      </c>
      <c r="G212" s="30">
        <v>0</v>
      </c>
      <c r="H212" s="10"/>
      <c r="I212" s="17"/>
      <c r="J212" s="17"/>
      <c r="K212" s="17"/>
      <c r="L212" s="17"/>
    </row>
    <row r="213" spans="1:8" ht="26.25" customHeight="1">
      <c r="A213" s="9" t="s">
        <v>8</v>
      </c>
      <c r="B213" s="7" t="s">
        <v>39</v>
      </c>
      <c r="C213" s="7" t="s">
        <v>39</v>
      </c>
      <c r="D213" s="8"/>
      <c r="E213" s="8"/>
      <c r="F213" s="28">
        <f>F214+F217+F221</f>
        <v>3404.40324</v>
      </c>
      <c r="G213" s="28">
        <f>G214+G217+G221</f>
        <v>1462.86</v>
      </c>
      <c r="H213" s="6"/>
    </row>
    <row r="214" spans="1:8" ht="86.25" customHeight="1">
      <c r="A214" s="9" t="s">
        <v>217</v>
      </c>
      <c r="B214" s="8" t="s">
        <v>39</v>
      </c>
      <c r="C214" s="8" t="s">
        <v>39</v>
      </c>
      <c r="D214" s="8" t="s">
        <v>141</v>
      </c>
      <c r="E214" s="8"/>
      <c r="F214" s="29">
        <f>F215</f>
        <v>1622.07088</v>
      </c>
      <c r="G214" s="29">
        <f>G215</f>
        <v>0</v>
      </c>
      <c r="H214" s="6"/>
    </row>
    <row r="215" spans="1:8" ht="77.25" customHeight="1">
      <c r="A215" s="9" t="s">
        <v>172</v>
      </c>
      <c r="B215" s="8" t="s">
        <v>39</v>
      </c>
      <c r="C215" s="8" t="s">
        <v>39</v>
      </c>
      <c r="D215" s="8" t="s">
        <v>142</v>
      </c>
      <c r="E215" s="8"/>
      <c r="F215" s="29">
        <f>F216</f>
        <v>1622.07088</v>
      </c>
      <c r="G215" s="29">
        <f>G216</f>
        <v>0</v>
      </c>
      <c r="H215" s="6" t="s">
        <v>43</v>
      </c>
    </row>
    <row r="216" spans="1:8" ht="24" customHeight="1">
      <c r="A216" s="9" t="s">
        <v>97</v>
      </c>
      <c r="B216" s="8" t="s">
        <v>39</v>
      </c>
      <c r="C216" s="8" t="s">
        <v>39</v>
      </c>
      <c r="D216" s="8" t="s">
        <v>142</v>
      </c>
      <c r="E216" s="8" t="s">
        <v>95</v>
      </c>
      <c r="F216" s="29">
        <v>1622.07088</v>
      </c>
      <c r="G216" s="29">
        <v>0</v>
      </c>
      <c r="H216" s="10" t="s">
        <v>44</v>
      </c>
    </row>
    <row r="217" spans="1:8" ht="63.75" customHeight="1">
      <c r="A217" s="9" t="s">
        <v>220</v>
      </c>
      <c r="B217" s="8" t="s">
        <v>39</v>
      </c>
      <c r="C217" s="8" t="s">
        <v>39</v>
      </c>
      <c r="D217" s="8" t="s">
        <v>36</v>
      </c>
      <c r="E217" s="8"/>
      <c r="F217" s="29">
        <f>F218</f>
        <v>25.57336</v>
      </c>
      <c r="G217" s="29">
        <f>G218</f>
        <v>0</v>
      </c>
      <c r="H217" s="10"/>
    </row>
    <row r="218" spans="1:8" ht="39" customHeight="1">
      <c r="A218" s="9" t="s">
        <v>224</v>
      </c>
      <c r="B218" s="8" t="s">
        <v>39</v>
      </c>
      <c r="C218" s="8" t="s">
        <v>39</v>
      </c>
      <c r="D218" s="8" t="s">
        <v>223</v>
      </c>
      <c r="E218" s="8"/>
      <c r="F218" s="29">
        <f>SUM(F219:F220)</f>
        <v>25.57336</v>
      </c>
      <c r="G218" s="29">
        <f>SUM(G219:G220)</f>
        <v>0</v>
      </c>
      <c r="H218" s="10"/>
    </row>
    <row r="219" spans="1:8" ht="34.5" customHeight="1">
      <c r="A219" s="9" t="s">
        <v>103</v>
      </c>
      <c r="B219" s="8" t="s">
        <v>39</v>
      </c>
      <c r="C219" s="8" t="s">
        <v>39</v>
      </c>
      <c r="D219" s="8" t="s">
        <v>223</v>
      </c>
      <c r="E219" s="8" t="s">
        <v>101</v>
      </c>
      <c r="F219" s="29">
        <v>20.83736</v>
      </c>
      <c r="G219" s="29">
        <v>0</v>
      </c>
      <c r="H219" s="10"/>
    </row>
    <row r="220" spans="1:8" ht="54.75" customHeight="1">
      <c r="A220" s="9" t="s">
        <v>87</v>
      </c>
      <c r="B220" s="8" t="s">
        <v>39</v>
      </c>
      <c r="C220" s="8" t="s">
        <v>39</v>
      </c>
      <c r="D220" s="8" t="s">
        <v>223</v>
      </c>
      <c r="E220" s="8" t="s">
        <v>86</v>
      </c>
      <c r="F220" s="29">
        <v>4.736</v>
      </c>
      <c r="G220" s="29">
        <v>0</v>
      </c>
      <c r="H220" s="10"/>
    </row>
    <row r="221" spans="1:8" ht="54.75" customHeight="1">
      <c r="A221" s="9" t="s">
        <v>219</v>
      </c>
      <c r="B221" s="8" t="s">
        <v>39</v>
      </c>
      <c r="C221" s="8" t="s">
        <v>39</v>
      </c>
      <c r="D221" s="8" t="s">
        <v>156</v>
      </c>
      <c r="E221" s="8"/>
      <c r="F221" s="29">
        <f>F222</f>
        <v>1756.759</v>
      </c>
      <c r="G221" s="29">
        <f>G222</f>
        <v>1462.86</v>
      </c>
      <c r="H221" s="10"/>
    </row>
    <row r="222" spans="1:8" ht="159" customHeight="1">
      <c r="A222" s="9" t="s">
        <v>314</v>
      </c>
      <c r="B222" s="8" t="s">
        <v>39</v>
      </c>
      <c r="C222" s="8" t="s">
        <v>39</v>
      </c>
      <c r="D222" s="8" t="s">
        <v>313</v>
      </c>
      <c r="E222" s="8"/>
      <c r="F222" s="29">
        <f>F223</f>
        <v>1756.759</v>
      </c>
      <c r="G222" s="29">
        <f>G223</f>
        <v>1462.86</v>
      </c>
      <c r="H222" s="10"/>
    </row>
    <row r="223" spans="1:8" ht="30" customHeight="1">
      <c r="A223" s="9" t="s">
        <v>98</v>
      </c>
      <c r="B223" s="8" t="s">
        <v>39</v>
      </c>
      <c r="C223" s="8" t="s">
        <v>39</v>
      </c>
      <c r="D223" s="8" t="s">
        <v>313</v>
      </c>
      <c r="E223" s="8" t="s">
        <v>96</v>
      </c>
      <c r="F223" s="29">
        <v>1756.759</v>
      </c>
      <c r="G223" s="29">
        <v>1462.86</v>
      </c>
      <c r="H223" s="10"/>
    </row>
    <row r="224" spans="1:8" s="13" customFormat="1" ht="25.5" customHeight="1">
      <c r="A224" s="27" t="s">
        <v>174</v>
      </c>
      <c r="B224" s="7" t="s">
        <v>39</v>
      </c>
      <c r="C224" s="7" t="s">
        <v>38</v>
      </c>
      <c r="D224" s="8"/>
      <c r="E224" s="8"/>
      <c r="F224" s="28">
        <f aca="true" t="shared" si="6" ref="F224:G226">F225</f>
        <v>763.22289</v>
      </c>
      <c r="G224" s="28">
        <f t="shared" si="6"/>
        <v>0</v>
      </c>
      <c r="H224" s="6"/>
    </row>
    <row r="225" spans="1:8" s="13" customFormat="1" ht="87" customHeight="1">
      <c r="A225" s="9" t="s">
        <v>106</v>
      </c>
      <c r="B225" s="8" t="s">
        <v>39</v>
      </c>
      <c r="C225" s="8" t="s">
        <v>38</v>
      </c>
      <c r="D225" s="8" t="s">
        <v>104</v>
      </c>
      <c r="E225" s="8"/>
      <c r="F225" s="29">
        <f t="shared" si="6"/>
        <v>763.22289</v>
      </c>
      <c r="G225" s="29">
        <f t="shared" si="6"/>
        <v>0</v>
      </c>
      <c r="H225" s="6"/>
    </row>
    <row r="226" spans="1:8" s="13" customFormat="1" ht="83.25" customHeight="1">
      <c r="A226" s="9" t="s">
        <v>172</v>
      </c>
      <c r="B226" s="8" t="s">
        <v>39</v>
      </c>
      <c r="C226" s="8" t="s">
        <v>38</v>
      </c>
      <c r="D226" s="8" t="s">
        <v>202</v>
      </c>
      <c r="E226" s="8"/>
      <c r="F226" s="29">
        <f t="shared" si="6"/>
        <v>763.22289</v>
      </c>
      <c r="G226" s="29">
        <f t="shared" si="6"/>
        <v>0</v>
      </c>
      <c r="H226" s="6">
        <v>241</v>
      </c>
    </row>
    <row r="227" spans="1:8" s="13" customFormat="1" ht="28.5" customHeight="1">
      <c r="A227" s="9" t="s">
        <v>98</v>
      </c>
      <c r="B227" s="8" t="s">
        <v>39</v>
      </c>
      <c r="C227" s="8" t="s">
        <v>38</v>
      </c>
      <c r="D227" s="8" t="s">
        <v>202</v>
      </c>
      <c r="E227" s="8" t="s">
        <v>96</v>
      </c>
      <c r="F227" s="29">
        <v>763.22289</v>
      </c>
      <c r="G227" s="29">
        <v>0</v>
      </c>
      <c r="H227" s="6"/>
    </row>
    <row r="228" spans="1:8" s="13" customFormat="1" ht="27" customHeight="1">
      <c r="A228" s="12" t="s">
        <v>64</v>
      </c>
      <c r="B228" s="7" t="s">
        <v>40</v>
      </c>
      <c r="C228" s="8"/>
      <c r="D228" s="8"/>
      <c r="E228" s="8"/>
      <c r="F228" s="28">
        <f>F229+F244</f>
        <v>52069.424150000006</v>
      </c>
      <c r="G228" s="28">
        <f>G229+G244</f>
        <v>13219.085</v>
      </c>
      <c r="H228" s="10"/>
    </row>
    <row r="229" spans="1:8" s="13" customFormat="1" ht="21.75" customHeight="1">
      <c r="A229" s="9" t="s">
        <v>143</v>
      </c>
      <c r="B229" s="7" t="s">
        <v>40</v>
      </c>
      <c r="C229" s="7" t="s">
        <v>22</v>
      </c>
      <c r="D229" s="8"/>
      <c r="E229" s="8"/>
      <c r="F229" s="28">
        <f>F230+F239</f>
        <v>41957.87374</v>
      </c>
      <c r="G229" s="28">
        <f>G230+G239</f>
        <v>13219.085</v>
      </c>
      <c r="H229" s="6"/>
    </row>
    <row r="230" spans="1:8" ht="63" customHeight="1">
      <c r="A230" s="9" t="s">
        <v>214</v>
      </c>
      <c r="B230" s="8" t="s">
        <v>40</v>
      </c>
      <c r="C230" s="8" t="s">
        <v>22</v>
      </c>
      <c r="D230" s="8" t="s">
        <v>137</v>
      </c>
      <c r="E230" s="8"/>
      <c r="F230" s="29">
        <f>F231+F234+F237</f>
        <v>34413.59053</v>
      </c>
      <c r="G230" s="29">
        <f>G231+G234+G237</f>
        <v>13219.085</v>
      </c>
      <c r="H230" s="6"/>
    </row>
    <row r="231" spans="1:8" ht="83.25" customHeight="1">
      <c r="A231" s="9" t="s">
        <v>172</v>
      </c>
      <c r="B231" s="8" t="s">
        <v>40</v>
      </c>
      <c r="C231" s="8" t="s">
        <v>22</v>
      </c>
      <c r="D231" s="8" t="s">
        <v>138</v>
      </c>
      <c r="E231" s="8"/>
      <c r="F231" s="29">
        <f>SUM(F232:F233)</f>
        <v>21194.50553</v>
      </c>
      <c r="G231" s="29">
        <f>SUM(G232:G233)</f>
        <v>0</v>
      </c>
      <c r="H231" s="6">
        <v>241</v>
      </c>
    </row>
    <row r="232" spans="1:8" s="13" customFormat="1" ht="22.5" customHeight="1">
      <c r="A232" s="9" t="s">
        <v>97</v>
      </c>
      <c r="B232" s="8" t="s">
        <v>40</v>
      </c>
      <c r="C232" s="8" t="s">
        <v>22</v>
      </c>
      <c r="D232" s="8" t="s">
        <v>138</v>
      </c>
      <c r="E232" s="8" t="s">
        <v>95</v>
      </c>
      <c r="F232" s="29">
        <v>5705.01387</v>
      </c>
      <c r="G232" s="29">
        <v>0</v>
      </c>
      <c r="H232" s="6"/>
    </row>
    <row r="233" spans="1:8" s="13" customFormat="1" ht="21" customHeight="1">
      <c r="A233" s="9" t="s">
        <v>98</v>
      </c>
      <c r="B233" s="8" t="s">
        <v>40</v>
      </c>
      <c r="C233" s="8" t="s">
        <v>22</v>
      </c>
      <c r="D233" s="8" t="s">
        <v>138</v>
      </c>
      <c r="E233" s="8" t="s">
        <v>96</v>
      </c>
      <c r="F233" s="29">
        <v>15489.49166</v>
      </c>
      <c r="G233" s="31">
        <v>0</v>
      </c>
      <c r="H233" s="6">
        <v>241</v>
      </c>
    </row>
    <row r="234" spans="1:8" s="13" customFormat="1" ht="75">
      <c r="A234" s="9" t="s">
        <v>276</v>
      </c>
      <c r="B234" s="8" t="s">
        <v>40</v>
      </c>
      <c r="C234" s="8" t="s">
        <v>22</v>
      </c>
      <c r="D234" s="8" t="s">
        <v>275</v>
      </c>
      <c r="E234" s="8"/>
      <c r="F234" s="29">
        <f>F235+F236</f>
        <v>13089.085</v>
      </c>
      <c r="G234" s="29">
        <f>G235+G236</f>
        <v>13089.085</v>
      </c>
      <c r="H234" s="6"/>
    </row>
    <row r="235" spans="1:8" s="13" customFormat="1" ht="17.25" customHeight="1">
      <c r="A235" s="9" t="s">
        <v>97</v>
      </c>
      <c r="B235" s="8" t="s">
        <v>40</v>
      </c>
      <c r="C235" s="8" t="s">
        <v>22</v>
      </c>
      <c r="D235" s="8" t="s">
        <v>275</v>
      </c>
      <c r="E235" s="8" t="s">
        <v>95</v>
      </c>
      <c r="F235" s="29">
        <v>5735.601</v>
      </c>
      <c r="G235" s="29">
        <v>5735.601</v>
      </c>
      <c r="H235" s="6"/>
    </row>
    <row r="236" spans="1:8" s="13" customFormat="1" ht="17.25" customHeight="1">
      <c r="A236" s="9" t="s">
        <v>98</v>
      </c>
      <c r="B236" s="8" t="s">
        <v>40</v>
      </c>
      <c r="C236" s="8" t="s">
        <v>22</v>
      </c>
      <c r="D236" s="8" t="s">
        <v>275</v>
      </c>
      <c r="E236" s="8" t="s">
        <v>96</v>
      </c>
      <c r="F236" s="29">
        <v>7353.484</v>
      </c>
      <c r="G236" s="29">
        <v>7353.484</v>
      </c>
      <c r="H236" s="6"/>
    </row>
    <row r="237" spans="1:8" s="13" customFormat="1" ht="45">
      <c r="A237" s="9" t="s">
        <v>312</v>
      </c>
      <c r="B237" s="8" t="s">
        <v>40</v>
      </c>
      <c r="C237" s="8" t="s">
        <v>22</v>
      </c>
      <c r="D237" s="8" t="s">
        <v>311</v>
      </c>
      <c r="E237" s="8"/>
      <c r="F237" s="29">
        <f>F238</f>
        <v>130</v>
      </c>
      <c r="G237" s="29">
        <f>G238</f>
        <v>130</v>
      </c>
      <c r="H237" s="6"/>
    </row>
    <row r="238" spans="1:8" s="13" customFormat="1" ht="22.5" customHeight="1">
      <c r="A238" s="9" t="s">
        <v>98</v>
      </c>
      <c r="B238" s="8" t="s">
        <v>40</v>
      </c>
      <c r="C238" s="8" t="s">
        <v>22</v>
      </c>
      <c r="D238" s="8" t="s">
        <v>311</v>
      </c>
      <c r="E238" s="8" t="s">
        <v>96</v>
      </c>
      <c r="F238" s="29">
        <v>130</v>
      </c>
      <c r="G238" s="29">
        <v>130</v>
      </c>
      <c r="H238" s="6"/>
    </row>
    <row r="239" spans="1:8" s="13" customFormat="1" ht="108.75" customHeight="1">
      <c r="A239" s="9" t="s">
        <v>215</v>
      </c>
      <c r="B239" s="8" t="s">
        <v>40</v>
      </c>
      <c r="C239" s="8" t="s">
        <v>22</v>
      </c>
      <c r="D239" s="8" t="s">
        <v>135</v>
      </c>
      <c r="E239" s="8"/>
      <c r="F239" s="29">
        <f>F242+F240</f>
        <v>7544.28321</v>
      </c>
      <c r="G239" s="29">
        <f>G242+G240</f>
        <v>0</v>
      </c>
      <c r="H239" s="6"/>
    </row>
    <row r="240" spans="1:8" s="13" customFormat="1" ht="26.25" customHeight="1">
      <c r="A240" s="9" t="s">
        <v>232</v>
      </c>
      <c r="B240" s="8" t="s">
        <v>40</v>
      </c>
      <c r="C240" s="8" t="s">
        <v>22</v>
      </c>
      <c r="D240" s="8" t="s">
        <v>231</v>
      </c>
      <c r="E240" s="8"/>
      <c r="F240" s="29">
        <f>F241</f>
        <v>7544.28321</v>
      </c>
      <c r="G240" s="29">
        <f>G241</f>
        <v>0</v>
      </c>
      <c r="H240" s="6"/>
    </row>
    <row r="241" spans="1:8" s="13" customFormat="1" ht="57" customHeight="1">
      <c r="A241" s="9" t="s">
        <v>87</v>
      </c>
      <c r="B241" s="8" t="s">
        <v>40</v>
      </c>
      <c r="C241" s="8" t="s">
        <v>22</v>
      </c>
      <c r="D241" s="8" t="s">
        <v>231</v>
      </c>
      <c r="E241" s="8" t="s">
        <v>86</v>
      </c>
      <c r="F241" s="29">
        <v>7544.28321</v>
      </c>
      <c r="G241" s="29">
        <v>0</v>
      </c>
      <c r="H241" s="6"/>
    </row>
    <row r="242" spans="1:8" s="13" customFormat="1" ht="41.25" customHeight="1" hidden="1">
      <c r="A242" s="9" t="s">
        <v>128</v>
      </c>
      <c r="B242" s="8" t="s">
        <v>40</v>
      </c>
      <c r="C242" s="8" t="s">
        <v>22</v>
      </c>
      <c r="D242" s="8" t="s">
        <v>136</v>
      </c>
      <c r="E242" s="8"/>
      <c r="F242" s="29">
        <f>F243</f>
        <v>0</v>
      </c>
      <c r="G242" s="29">
        <f>G243</f>
        <v>0</v>
      </c>
      <c r="H242" s="6"/>
    </row>
    <row r="243" spans="1:8" s="13" customFormat="1" ht="52.5" customHeight="1" hidden="1">
      <c r="A243" s="9" t="s">
        <v>87</v>
      </c>
      <c r="B243" s="8" t="s">
        <v>40</v>
      </c>
      <c r="C243" s="8" t="s">
        <v>22</v>
      </c>
      <c r="D243" s="8" t="s">
        <v>136</v>
      </c>
      <c r="E243" s="8" t="s">
        <v>86</v>
      </c>
      <c r="F243" s="29">
        <v>0</v>
      </c>
      <c r="G243" s="31">
        <v>0</v>
      </c>
      <c r="H243" s="6"/>
    </row>
    <row r="244" spans="1:8" ht="36" customHeight="1">
      <c r="A244" s="9" t="s">
        <v>144</v>
      </c>
      <c r="B244" s="7" t="s">
        <v>40</v>
      </c>
      <c r="C244" s="7" t="s">
        <v>23</v>
      </c>
      <c r="D244" s="8"/>
      <c r="E244" s="8"/>
      <c r="F244" s="28">
        <f>F245+F250+F258+F254</f>
        <v>10111.55041</v>
      </c>
      <c r="G244" s="28">
        <f>G245+G250+G258+G254</f>
        <v>0</v>
      </c>
      <c r="H244" s="6"/>
    </row>
    <row r="245" spans="1:8" ht="60" customHeight="1">
      <c r="A245" s="9" t="s">
        <v>214</v>
      </c>
      <c r="B245" s="8" t="s">
        <v>40</v>
      </c>
      <c r="C245" s="8" t="s">
        <v>23</v>
      </c>
      <c r="D245" s="8" t="s">
        <v>137</v>
      </c>
      <c r="E245" s="8"/>
      <c r="F245" s="29">
        <f>F246</f>
        <v>3307.05041</v>
      </c>
      <c r="G245" s="29">
        <f>G246</f>
        <v>0</v>
      </c>
      <c r="H245" s="6"/>
    </row>
    <row r="246" spans="1:8" ht="43.5" customHeight="1">
      <c r="A246" s="9" t="s">
        <v>102</v>
      </c>
      <c r="B246" s="8" t="s">
        <v>40</v>
      </c>
      <c r="C246" s="8" t="s">
        <v>23</v>
      </c>
      <c r="D246" s="8" t="s">
        <v>145</v>
      </c>
      <c r="E246" s="8"/>
      <c r="F246" s="29">
        <f>SUM(F247:F249)</f>
        <v>3307.05041</v>
      </c>
      <c r="G246" s="29">
        <f>SUM(G247:G249)</f>
        <v>0</v>
      </c>
      <c r="H246" s="6" t="s">
        <v>43</v>
      </c>
    </row>
    <row r="247" spans="1:8" ht="38.25" customHeight="1">
      <c r="A247" s="9" t="s">
        <v>103</v>
      </c>
      <c r="B247" s="8" t="s">
        <v>40</v>
      </c>
      <c r="C247" s="8" t="s">
        <v>23</v>
      </c>
      <c r="D247" s="8" t="s">
        <v>145</v>
      </c>
      <c r="E247" s="8" t="s">
        <v>101</v>
      </c>
      <c r="F247" s="29">
        <f>2785.43641+13</f>
        <v>2798.43641</v>
      </c>
      <c r="G247" s="30">
        <v>0</v>
      </c>
      <c r="H247" s="10" t="s">
        <v>44</v>
      </c>
    </row>
    <row r="248" spans="1:8" ht="48" customHeight="1">
      <c r="A248" s="9" t="s">
        <v>87</v>
      </c>
      <c r="B248" s="8" t="s">
        <v>40</v>
      </c>
      <c r="C248" s="8" t="s">
        <v>23</v>
      </c>
      <c r="D248" s="8" t="s">
        <v>145</v>
      </c>
      <c r="E248" s="8" t="s">
        <v>86</v>
      </c>
      <c r="F248" s="29">
        <v>507.814</v>
      </c>
      <c r="G248" s="29">
        <v>0</v>
      </c>
      <c r="H248" s="6"/>
    </row>
    <row r="249" spans="1:8" ht="27.75" customHeight="1">
      <c r="A249" s="9" t="s">
        <v>89</v>
      </c>
      <c r="B249" s="8" t="s">
        <v>40</v>
      </c>
      <c r="C249" s="8" t="s">
        <v>23</v>
      </c>
      <c r="D249" s="8" t="s">
        <v>145</v>
      </c>
      <c r="E249" s="8" t="s">
        <v>88</v>
      </c>
      <c r="F249" s="29">
        <v>0.8</v>
      </c>
      <c r="G249" s="29">
        <v>0</v>
      </c>
      <c r="H249" s="6"/>
    </row>
    <row r="250" spans="1:8" ht="37.5" customHeight="1">
      <c r="A250" s="9" t="s">
        <v>77</v>
      </c>
      <c r="B250" s="8" t="s">
        <v>40</v>
      </c>
      <c r="C250" s="8" t="s">
        <v>23</v>
      </c>
      <c r="D250" s="8" t="s">
        <v>146</v>
      </c>
      <c r="E250" s="8"/>
      <c r="F250" s="29">
        <f>SUM(F251:F253)</f>
        <v>303</v>
      </c>
      <c r="G250" s="29">
        <f>SUM(G251:G253)</f>
        <v>0</v>
      </c>
      <c r="H250" s="10" t="s">
        <v>44</v>
      </c>
    </row>
    <row r="251" spans="1:8" ht="54.75" customHeight="1">
      <c r="A251" s="9" t="s">
        <v>87</v>
      </c>
      <c r="B251" s="8" t="s">
        <v>40</v>
      </c>
      <c r="C251" s="8" t="s">
        <v>23</v>
      </c>
      <c r="D251" s="8" t="s">
        <v>146</v>
      </c>
      <c r="E251" s="8" t="s">
        <v>86</v>
      </c>
      <c r="F251" s="29">
        <v>303</v>
      </c>
      <c r="G251" s="29">
        <v>0</v>
      </c>
      <c r="H251" s="6"/>
    </row>
    <row r="252" spans="1:8" ht="67.5" customHeight="1" hidden="1">
      <c r="A252" s="9" t="s">
        <v>194</v>
      </c>
      <c r="B252" s="8" t="s">
        <v>40</v>
      </c>
      <c r="C252" s="8" t="s">
        <v>23</v>
      </c>
      <c r="D252" s="8" t="s">
        <v>146</v>
      </c>
      <c r="E252" s="8" t="s">
        <v>195</v>
      </c>
      <c r="F252" s="29">
        <v>0</v>
      </c>
      <c r="G252" s="29">
        <v>0</v>
      </c>
      <c r="H252" s="6"/>
    </row>
    <row r="253" spans="1:8" ht="24.75" customHeight="1" hidden="1">
      <c r="A253" s="9" t="s">
        <v>98</v>
      </c>
      <c r="B253" s="8" t="s">
        <v>40</v>
      </c>
      <c r="C253" s="8" t="s">
        <v>23</v>
      </c>
      <c r="D253" s="8" t="s">
        <v>146</v>
      </c>
      <c r="E253" s="8" t="s">
        <v>96</v>
      </c>
      <c r="F253" s="29">
        <v>0</v>
      </c>
      <c r="G253" s="29">
        <v>0</v>
      </c>
      <c r="H253" s="6"/>
    </row>
    <row r="254" spans="1:8" ht="73.5" customHeight="1">
      <c r="A254" s="9" t="s">
        <v>226</v>
      </c>
      <c r="B254" s="8" t="s">
        <v>40</v>
      </c>
      <c r="C254" s="8" t="s">
        <v>23</v>
      </c>
      <c r="D254" s="8" t="s">
        <v>138</v>
      </c>
      <c r="E254" s="8"/>
      <c r="F254" s="29">
        <f>SUM(F255:F257)</f>
        <v>5200</v>
      </c>
      <c r="G254" s="29">
        <f>SUM(G255:G257)</f>
        <v>0</v>
      </c>
      <c r="H254" s="6"/>
    </row>
    <row r="255" spans="1:8" ht="58.5" customHeight="1" hidden="1">
      <c r="A255" s="9" t="s">
        <v>87</v>
      </c>
      <c r="B255" s="8" t="s">
        <v>40</v>
      </c>
      <c r="C255" s="8" t="s">
        <v>23</v>
      </c>
      <c r="D255" s="8" t="s">
        <v>138</v>
      </c>
      <c r="E255" s="8" t="s">
        <v>86</v>
      </c>
      <c r="F255" s="29">
        <v>0</v>
      </c>
      <c r="G255" s="29">
        <v>0</v>
      </c>
      <c r="H255" s="6"/>
    </row>
    <row r="256" spans="1:8" ht="24.75" customHeight="1">
      <c r="A256" s="9" t="s">
        <v>97</v>
      </c>
      <c r="B256" s="8" t="s">
        <v>40</v>
      </c>
      <c r="C256" s="8" t="s">
        <v>23</v>
      </c>
      <c r="D256" s="8" t="s">
        <v>138</v>
      </c>
      <c r="E256" s="8" t="s">
        <v>95</v>
      </c>
      <c r="F256" s="29">
        <v>536</v>
      </c>
      <c r="G256" s="29">
        <v>0</v>
      </c>
      <c r="H256" s="6"/>
    </row>
    <row r="257" spans="1:8" ht="24.75" customHeight="1">
      <c r="A257" s="9" t="s">
        <v>98</v>
      </c>
      <c r="B257" s="8" t="s">
        <v>40</v>
      </c>
      <c r="C257" s="8" t="s">
        <v>23</v>
      </c>
      <c r="D257" s="8" t="s">
        <v>138</v>
      </c>
      <c r="E257" s="8" t="s">
        <v>96</v>
      </c>
      <c r="F257" s="29">
        <v>4664</v>
      </c>
      <c r="G257" s="29">
        <v>0</v>
      </c>
      <c r="H257" s="6"/>
    </row>
    <row r="258" spans="1:8" ht="87.75" customHeight="1">
      <c r="A258" s="9" t="s">
        <v>217</v>
      </c>
      <c r="B258" s="8" t="s">
        <v>40</v>
      </c>
      <c r="C258" s="8" t="s">
        <v>23</v>
      </c>
      <c r="D258" s="8" t="s">
        <v>141</v>
      </c>
      <c r="E258" s="8"/>
      <c r="F258" s="29">
        <f>F259</f>
        <v>1301.5</v>
      </c>
      <c r="G258" s="29">
        <f>G259</f>
        <v>0</v>
      </c>
      <c r="H258" s="6"/>
    </row>
    <row r="259" spans="1:8" ht="85.5" customHeight="1">
      <c r="A259" s="9" t="s">
        <v>226</v>
      </c>
      <c r="B259" s="8" t="s">
        <v>40</v>
      </c>
      <c r="C259" s="8" t="s">
        <v>23</v>
      </c>
      <c r="D259" s="8" t="s">
        <v>142</v>
      </c>
      <c r="E259" s="8"/>
      <c r="F259" s="29">
        <f>F260+F261</f>
        <v>1301.5</v>
      </c>
      <c r="G259" s="29">
        <f>G260+G261</f>
        <v>0</v>
      </c>
      <c r="H259" s="6"/>
    </row>
    <row r="260" spans="1:8" ht="54.75" customHeight="1">
      <c r="A260" s="9" t="s">
        <v>87</v>
      </c>
      <c r="B260" s="8" t="s">
        <v>40</v>
      </c>
      <c r="C260" s="8" t="s">
        <v>23</v>
      </c>
      <c r="D260" s="8" t="s">
        <v>142</v>
      </c>
      <c r="E260" s="8" t="s">
        <v>95</v>
      </c>
      <c r="F260" s="29">
        <v>270</v>
      </c>
      <c r="G260" s="29">
        <v>0</v>
      </c>
      <c r="H260" s="6"/>
    </row>
    <row r="261" spans="1:8" ht="27.75" customHeight="1">
      <c r="A261" s="9" t="s">
        <v>98</v>
      </c>
      <c r="B261" s="8" t="s">
        <v>40</v>
      </c>
      <c r="C261" s="8" t="s">
        <v>23</v>
      </c>
      <c r="D261" s="8" t="s">
        <v>142</v>
      </c>
      <c r="E261" s="8" t="s">
        <v>96</v>
      </c>
      <c r="F261" s="29">
        <f>361.5+670</f>
        <v>1031.5</v>
      </c>
      <c r="G261" s="29">
        <v>0</v>
      </c>
      <c r="H261" s="6"/>
    </row>
    <row r="262" spans="1:8" s="13" customFormat="1" ht="26.25" customHeight="1">
      <c r="A262" s="12" t="s">
        <v>65</v>
      </c>
      <c r="B262" s="7" t="s">
        <v>24</v>
      </c>
      <c r="C262" s="8"/>
      <c r="D262" s="8"/>
      <c r="E262" s="8"/>
      <c r="F262" s="28">
        <f>F263+F267+F297+F288</f>
        <v>79194.00592</v>
      </c>
      <c r="G262" s="28">
        <f>G263+G267+G297+G288</f>
        <v>70396.7182</v>
      </c>
      <c r="H262" s="6"/>
    </row>
    <row r="263" spans="1:8" s="13" customFormat="1" ht="22.5" customHeight="1">
      <c r="A263" s="9" t="s">
        <v>9</v>
      </c>
      <c r="B263" s="7">
        <v>10</v>
      </c>
      <c r="C263" s="7" t="s">
        <v>22</v>
      </c>
      <c r="D263" s="8"/>
      <c r="E263" s="8"/>
      <c r="F263" s="28">
        <f aca="true" t="shared" si="7" ref="F263:G265">F264</f>
        <v>3700</v>
      </c>
      <c r="G263" s="28">
        <f t="shared" si="7"/>
        <v>0</v>
      </c>
      <c r="H263" s="6"/>
    </row>
    <row r="264" spans="1:8" s="13" customFormat="1" ht="30.75" customHeight="1">
      <c r="A264" s="9" t="s">
        <v>179</v>
      </c>
      <c r="B264" s="8">
        <v>10</v>
      </c>
      <c r="C264" s="8" t="s">
        <v>22</v>
      </c>
      <c r="D264" s="8" t="s">
        <v>74</v>
      </c>
      <c r="E264" s="8"/>
      <c r="F264" s="29">
        <f t="shared" si="7"/>
        <v>3700</v>
      </c>
      <c r="G264" s="29">
        <f t="shared" si="7"/>
        <v>0</v>
      </c>
      <c r="H264" s="6"/>
    </row>
    <row r="265" spans="1:8" s="13" customFormat="1" ht="15" customHeight="1">
      <c r="A265" s="9" t="s">
        <v>10</v>
      </c>
      <c r="B265" s="8" t="s">
        <v>24</v>
      </c>
      <c r="C265" s="8" t="s">
        <v>22</v>
      </c>
      <c r="D265" s="8" t="s">
        <v>82</v>
      </c>
      <c r="E265" s="8"/>
      <c r="F265" s="29">
        <f t="shared" si="7"/>
        <v>3700</v>
      </c>
      <c r="G265" s="29">
        <f t="shared" si="7"/>
        <v>0</v>
      </c>
      <c r="H265" s="6"/>
    </row>
    <row r="266" spans="1:8" s="13" customFormat="1" ht="38.25" customHeight="1">
      <c r="A266" s="9" t="s">
        <v>148</v>
      </c>
      <c r="B266" s="8">
        <v>10</v>
      </c>
      <c r="C266" s="8" t="s">
        <v>22</v>
      </c>
      <c r="D266" s="8" t="s">
        <v>82</v>
      </c>
      <c r="E266" s="8" t="s">
        <v>147</v>
      </c>
      <c r="F266" s="29">
        <v>3700</v>
      </c>
      <c r="G266" s="30">
        <v>0</v>
      </c>
      <c r="H266" s="6" t="s">
        <v>51</v>
      </c>
    </row>
    <row r="267" spans="1:8" s="13" customFormat="1" ht="19.5" customHeight="1">
      <c r="A267" s="9" t="s">
        <v>10</v>
      </c>
      <c r="B267" s="7">
        <v>10</v>
      </c>
      <c r="C267" s="7" t="s">
        <v>25</v>
      </c>
      <c r="D267" s="8"/>
      <c r="E267" s="8"/>
      <c r="F267" s="28">
        <f>F268+F271+F273+F276+F285</f>
        <v>37869.29132999999</v>
      </c>
      <c r="G267" s="28">
        <f>G268+G271+G273+G276+G285</f>
        <v>34871.944</v>
      </c>
      <c r="H267" s="6"/>
    </row>
    <row r="268" spans="1:8" s="13" customFormat="1" ht="62.25" customHeight="1">
      <c r="A268" s="9" t="s">
        <v>155</v>
      </c>
      <c r="B268" s="8" t="s">
        <v>24</v>
      </c>
      <c r="C268" s="8" t="s">
        <v>25</v>
      </c>
      <c r="D268" s="8" t="s">
        <v>153</v>
      </c>
      <c r="E268" s="8"/>
      <c r="F268" s="29">
        <f>F269</f>
        <v>1000</v>
      </c>
      <c r="G268" s="29">
        <f>G269</f>
        <v>0</v>
      </c>
      <c r="H268" s="6"/>
    </row>
    <row r="269" spans="1:8" s="13" customFormat="1" ht="20.25" customHeight="1">
      <c r="A269" s="9" t="s">
        <v>10</v>
      </c>
      <c r="B269" s="8" t="s">
        <v>24</v>
      </c>
      <c r="C269" s="8" t="s">
        <v>25</v>
      </c>
      <c r="D269" s="8" t="s">
        <v>154</v>
      </c>
      <c r="E269" s="8"/>
      <c r="F269" s="29">
        <f>F270</f>
        <v>1000</v>
      </c>
      <c r="G269" s="29">
        <f>G270</f>
        <v>0</v>
      </c>
      <c r="H269" s="6"/>
    </row>
    <row r="270" spans="1:8" s="13" customFormat="1" ht="33" customHeight="1">
      <c r="A270" s="9" t="s">
        <v>152</v>
      </c>
      <c r="B270" s="8" t="s">
        <v>24</v>
      </c>
      <c r="C270" s="8" t="s">
        <v>25</v>
      </c>
      <c r="D270" s="8" t="s">
        <v>154</v>
      </c>
      <c r="E270" s="8" t="s">
        <v>151</v>
      </c>
      <c r="F270" s="29">
        <v>1000</v>
      </c>
      <c r="G270" s="29">
        <v>0</v>
      </c>
      <c r="H270" s="6"/>
    </row>
    <row r="271" spans="1:8" s="13" customFormat="1" ht="44.25" customHeight="1">
      <c r="A271" s="9" t="s">
        <v>77</v>
      </c>
      <c r="B271" s="8" t="s">
        <v>24</v>
      </c>
      <c r="C271" s="8" t="s">
        <v>25</v>
      </c>
      <c r="D271" s="8" t="s">
        <v>238</v>
      </c>
      <c r="E271" s="8"/>
      <c r="F271" s="29">
        <f>F272</f>
        <v>454.00031</v>
      </c>
      <c r="G271" s="29">
        <f>G272</f>
        <v>0</v>
      </c>
      <c r="H271" s="6"/>
    </row>
    <row r="272" spans="1:8" s="13" customFormat="1" ht="48.75" customHeight="1">
      <c r="A272" s="9" t="s">
        <v>87</v>
      </c>
      <c r="B272" s="8" t="s">
        <v>24</v>
      </c>
      <c r="C272" s="8" t="s">
        <v>25</v>
      </c>
      <c r="D272" s="8" t="s">
        <v>238</v>
      </c>
      <c r="E272" s="8" t="s">
        <v>86</v>
      </c>
      <c r="F272" s="29">
        <v>454.00031</v>
      </c>
      <c r="G272" s="29">
        <v>0</v>
      </c>
      <c r="H272" s="6"/>
    </row>
    <row r="273" spans="1:8" s="13" customFormat="1" ht="50.25" customHeight="1">
      <c r="A273" s="9" t="s">
        <v>218</v>
      </c>
      <c r="B273" s="8">
        <v>10</v>
      </c>
      <c r="C273" s="8" t="s">
        <v>25</v>
      </c>
      <c r="D273" s="8" t="s">
        <v>149</v>
      </c>
      <c r="E273" s="8"/>
      <c r="F273" s="29">
        <f>F274</f>
        <v>1215.58437</v>
      </c>
      <c r="G273" s="29">
        <f>G274</f>
        <v>0</v>
      </c>
      <c r="H273" s="6"/>
    </row>
    <row r="274" spans="1:8" s="13" customFormat="1" ht="24" customHeight="1">
      <c r="A274" s="9" t="s">
        <v>10</v>
      </c>
      <c r="B274" s="8">
        <v>10</v>
      </c>
      <c r="C274" s="8" t="s">
        <v>25</v>
      </c>
      <c r="D274" s="8" t="s">
        <v>150</v>
      </c>
      <c r="E274" s="8"/>
      <c r="F274" s="29">
        <f>F275</f>
        <v>1215.58437</v>
      </c>
      <c r="G274" s="29">
        <f>G275</f>
        <v>0</v>
      </c>
      <c r="H274" s="10" t="s">
        <v>49</v>
      </c>
    </row>
    <row r="275" spans="1:8" s="13" customFormat="1" ht="36" customHeight="1">
      <c r="A275" s="9" t="s">
        <v>152</v>
      </c>
      <c r="B275" s="8" t="s">
        <v>24</v>
      </c>
      <c r="C275" s="8" t="s">
        <v>25</v>
      </c>
      <c r="D275" s="8" t="s">
        <v>150</v>
      </c>
      <c r="E275" s="8" t="s">
        <v>151</v>
      </c>
      <c r="F275" s="29">
        <v>1215.58437</v>
      </c>
      <c r="G275" s="31">
        <v>0</v>
      </c>
      <c r="H275" s="10"/>
    </row>
    <row r="276" spans="1:8" s="13" customFormat="1" ht="75">
      <c r="A276" s="9" t="s">
        <v>178</v>
      </c>
      <c r="B276" s="8" t="s">
        <v>24</v>
      </c>
      <c r="C276" s="8" t="s">
        <v>25</v>
      </c>
      <c r="D276" s="8" t="s">
        <v>78</v>
      </c>
      <c r="E276" s="8"/>
      <c r="F276" s="29">
        <f>F277+F279+F281+F283</f>
        <v>34901.543999999994</v>
      </c>
      <c r="G276" s="29">
        <f>G277+G279+G281+G283</f>
        <v>34871.944</v>
      </c>
      <c r="H276" s="10"/>
    </row>
    <row r="277" spans="1:8" s="13" customFormat="1" ht="60">
      <c r="A277" s="9" t="s">
        <v>278</v>
      </c>
      <c r="B277" s="8" t="s">
        <v>24</v>
      </c>
      <c r="C277" s="8" t="s">
        <v>25</v>
      </c>
      <c r="D277" s="8" t="s">
        <v>277</v>
      </c>
      <c r="E277" s="8"/>
      <c r="F277" s="29">
        <f>F278</f>
        <v>30007.8</v>
      </c>
      <c r="G277" s="29">
        <f>G278</f>
        <v>30007.8</v>
      </c>
      <c r="H277" s="10"/>
    </row>
    <row r="278" spans="1:8" s="13" customFormat="1" ht="36" customHeight="1">
      <c r="A278" s="9" t="s">
        <v>148</v>
      </c>
      <c r="B278" s="8" t="s">
        <v>24</v>
      </c>
      <c r="C278" s="8" t="s">
        <v>25</v>
      </c>
      <c r="D278" s="8" t="s">
        <v>277</v>
      </c>
      <c r="E278" s="8" t="s">
        <v>147</v>
      </c>
      <c r="F278" s="29">
        <v>30007.8</v>
      </c>
      <c r="G278" s="31">
        <v>30007.8</v>
      </c>
      <c r="H278" s="10"/>
    </row>
    <row r="279" spans="1:8" s="13" customFormat="1" ht="78.75" customHeight="1">
      <c r="A279" s="9" t="s">
        <v>280</v>
      </c>
      <c r="B279" s="8" t="s">
        <v>24</v>
      </c>
      <c r="C279" s="8" t="s">
        <v>25</v>
      </c>
      <c r="D279" s="8" t="s">
        <v>279</v>
      </c>
      <c r="E279" s="8"/>
      <c r="F279" s="29">
        <f>F280</f>
        <v>492.6</v>
      </c>
      <c r="G279" s="29">
        <f>G280</f>
        <v>463</v>
      </c>
      <c r="H279" s="10"/>
    </row>
    <row r="280" spans="1:8" s="13" customFormat="1" ht="30">
      <c r="A280" s="9" t="s">
        <v>148</v>
      </c>
      <c r="B280" s="8" t="s">
        <v>24</v>
      </c>
      <c r="C280" s="8" t="s">
        <v>25</v>
      </c>
      <c r="D280" s="8" t="s">
        <v>279</v>
      </c>
      <c r="E280" s="8" t="s">
        <v>147</v>
      </c>
      <c r="F280" s="29">
        <v>492.6</v>
      </c>
      <c r="G280" s="31">
        <v>463</v>
      </c>
      <c r="H280" s="10"/>
    </row>
    <row r="281" spans="1:8" s="13" customFormat="1" ht="60">
      <c r="A281" s="9" t="s">
        <v>282</v>
      </c>
      <c r="B281" s="8" t="s">
        <v>24</v>
      </c>
      <c r="C281" s="8" t="s">
        <v>25</v>
      </c>
      <c r="D281" s="8" t="s">
        <v>281</v>
      </c>
      <c r="E281" s="8"/>
      <c r="F281" s="29">
        <f>F282</f>
        <v>1100.286</v>
      </c>
      <c r="G281" s="29">
        <f>G282</f>
        <v>1100.286</v>
      </c>
      <c r="H281" s="10"/>
    </row>
    <row r="282" spans="1:8" s="13" customFormat="1" ht="30">
      <c r="A282" s="9" t="s">
        <v>148</v>
      </c>
      <c r="B282" s="8" t="s">
        <v>24</v>
      </c>
      <c r="C282" s="8" t="s">
        <v>25</v>
      </c>
      <c r="D282" s="8" t="s">
        <v>281</v>
      </c>
      <c r="E282" s="8" t="s">
        <v>147</v>
      </c>
      <c r="F282" s="29">
        <v>1100.286</v>
      </c>
      <c r="G282" s="31">
        <v>1100.286</v>
      </c>
      <c r="H282" s="10"/>
    </row>
    <row r="283" spans="1:8" s="13" customFormat="1" ht="45">
      <c r="A283" s="9" t="s">
        <v>262</v>
      </c>
      <c r="B283" s="8" t="s">
        <v>24</v>
      </c>
      <c r="C283" s="8" t="s">
        <v>25</v>
      </c>
      <c r="D283" s="8" t="s">
        <v>283</v>
      </c>
      <c r="E283" s="8"/>
      <c r="F283" s="29">
        <f>F284</f>
        <v>3300.858</v>
      </c>
      <c r="G283" s="29">
        <f>G284</f>
        <v>3300.858</v>
      </c>
      <c r="H283" s="10"/>
    </row>
    <row r="284" spans="1:8" s="13" customFormat="1" ht="30">
      <c r="A284" s="9" t="s">
        <v>148</v>
      </c>
      <c r="B284" s="8" t="s">
        <v>24</v>
      </c>
      <c r="C284" s="8" t="s">
        <v>25</v>
      </c>
      <c r="D284" s="8" t="s">
        <v>283</v>
      </c>
      <c r="E284" s="8" t="s">
        <v>147</v>
      </c>
      <c r="F284" s="29">
        <v>3300.858</v>
      </c>
      <c r="G284" s="31">
        <v>3300.858</v>
      </c>
      <c r="H284" s="10"/>
    </row>
    <row r="285" spans="1:8" s="13" customFormat="1" ht="36" customHeight="1">
      <c r="A285" s="9" t="s">
        <v>179</v>
      </c>
      <c r="B285" s="8" t="s">
        <v>24</v>
      </c>
      <c r="C285" s="8" t="s">
        <v>25</v>
      </c>
      <c r="D285" s="8" t="s">
        <v>74</v>
      </c>
      <c r="E285" s="8"/>
      <c r="F285" s="29">
        <f>F286</f>
        <v>298.16265</v>
      </c>
      <c r="G285" s="29">
        <f>G286</f>
        <v>0</v>
      </c>
      <c r="H285" s="10"/>
    </row>
    <row r="286" spans="1:8" s="13" customFormat="1" ht="36" customHeight="1">
      <c r="A286" s="9" t="s">
        <v>256</v>
      </c>
      <c r="B286" s="8" t="s">
        <v>24</v>
      </c>
      <c r="C286" s="8" t="s">
        <v>25</v>
      </c>
      <c r="D286" s="8" t="s">
        <v>255</v>
      </c>
      <c r="E286" s="8"/>
      <c r="F286" s="29">
        <f>F287</f>
        <v>298.16265</v>
      </c>
      <c r="G286" s="29">
        <f>G287</f>
        <v>0</v>
      </c>
      <c r="H286" s="10"/>
    </row>
    <row r="287" spans="1:8" s="13" customFormat="1" ht="27.75" customHeight="1">
      <c r="A287" s="9" t="s">
        <v>53</v>
      </c>
      <c r="B287" s="8" t="s">
        <v>24</v>
      </c>
      <c r="C287" s="8" t="s">
        <v>25</v>
      </c>
      <c r="D287" s="8" t="s">
        <v>255</v>
      </c>
      <c r="E287" s="8" t="s">
        <v>52</v>
      </c>
      <c r="F287" s="29">
        <v>298.16265</v>
      </c>
      <c r="G287" s="31">
        <v>0</v>
      </c>
      <c r="H287" s="10"/>
    </row>
    <row r="288" spans="1:8" s="13" customFormat="1" ht="24.75" customHeight="1">
      <c r="A288" s="9" t="s">
        <v>192</v>
      </c>
      <c r="B288" s="7" t="s">
        <v>24</v>
      </c>
      <c r="C288" s="7" t="s">
        <v>23</v>
      </c>
      <c r="D288" s="8"/>
      <c r="E288" s="8"/>
      <c r="F288" s="28">
        <f>F289+F294</f>
        <v>11546.43</v>
      </c>
      <c r="G288" s="28">
        <f>G289+G294</f>
        <v>11546.43</v>
      </c>
      <c r="H288" s="10"/>
    </row>
    <row r="289" spans="1:8" s="13" customFormat="1" ht="75">
      <c r="A289" s="9" t="s">
        <v>178</v>
      </c>
      <c r="B289" s="8" t="s">
        <v>24</v>
      </c>
      <c r="C289" s="8" t="s">
        <v>23</v>
      </c>
      <c r="D289" s="8" t="s">
        <v>78</v>
      </c>
      <c r="E289" s="8"/>
      <c r="F289" s="29">
        <f>F290+F292</f>
        <v>5501.43</v>
      </c>
      <c r="G289" s="29">
        <f>G290+G292</f>
        <v>5501.43</v>
      </c>
      <c r="H289" s="10"/>
    </row>
    <row r="290" spans="1:8" s="13" customFormat="1" ht="75">
      <c r="A290" s="9" t="s">
        <v>286</v>
      </c>
      <c r="B290" s="8" t="s">
        <v>24</v>
      </c>
      <c r="C290" s="8" t="s">
        <v>23</v>
      </c>
      <c r="D290" s="8" t="s">
        <v>284</v>
      </c>
      <c r="E290" s="8"/>
      <c r="F290" s="29">
        <f>F291</f>
        <v>1100.286</v>
      </c>
      <c r="G290" s="29">
        <f>G291</f>
        <v>1100.286</v>
      </c>
      <c r="H290" s="10"/>
    </row>
    <row r="291" spans="1:8" s="13" customFormat="1" ht="22.5" customHeight="1">
      <c r="A291" s="9" t="s">
        <v>122</v>
      </c>
      <c r="B291" s="8" t="s">
        <v>24</v>
      </c>
      <c r="C291" s="8" t="s">
        <v>23</v>
      </c>
      <c r="D291" s="8" t="s">
        <v>284</v>
      </c>
      <c r="E291" s="8" t="s">
        <v>121</v>
      </c>
      <c r="F291" s="29">
        <v>1100.286</v>
      </c>
      <c r="G291" s="29">
        <v>1100.286</v>
      </c>
      <c r="H291" s="10"/>
    </row>
    <row r="292" spans="1:8" s="13" customFormat="1" ht="75">
      <c r="A292" s="9" t="s">
        <v>287</v>
      </c>
      <c r="B292" s="8" t="s">
        <v>24</v>
      </c>
      <c r="C292" s="8" t="s">
        <v>23</v>
      </c>
      <c r="D292" s="8" t="s">
        <v>285</v>
      </c>
      <c r="E292" s="8"/>
      <c r="F292" s="29">
        <f>F293</f>
        <v>4401.144</v>
      </c>
      <c r="G292" s="29">
        <f>G293</f>
        <v>4401.144</v>
      </c>
      <c r="H292" s="10"/>
    </row>
    <row r="293" spans="1:8" s="13" customFormat="1" ht="21" customHeight="1">
      <c r="A293" s="9" t="s">
        <v>122</v>
      </c>
      <c r="B293" s="8" t="s">
        <v>24</v>
      </c>
      <c r="C293" s="8" t="s">
        <v>23</v>
      </c>
      <c r="D293" s="8" t="s">
        <v>285</v>
      </c>
      <c r="E293" s="8" t="s">
        <v>121</v>
      </c>
      <c r="F293" s="29">
        <v>4401.144</v>
      </c>
      <c r="G293" s="29">
        <v>4401.144</v>
      </c>
      <c r="H293" s="10"/>
    </row>
    <row r="294" spans="1:8" s="13" customFormat="1" ht="30">
      <c r="A294" s="9" t="s">
        <v>179</v>
      </c>
      <c r="B294" s="8" t="s">
        <v>24</v>
      </c>
      <c r="C294" s="8" t="s">
        <v>23</v>
      </c>
      <c r="D294" s="8" t="s">
        <v>74</v>
      </c>
      <c r="E294" s="8"/>
      <c r="F294" s="29">
        <f>F295</f>
        <v>6045</v>
      </c>
      <c r="G294" s="29">
        <f>G295</f>
        <v>6045</v>
      </c>
      <c r="H294" s="10"/>
    </row>
    <row r="295" spans="1:8" s="13" customFormat="1" ht="81.75" customHeight="1">
      <c r="A295" s="9" t="s">
        <v>239</v>
      </c>
      <c r="B295" s="8" t="s">
        <v>24</v>
      </c>
      <c r="C295" s="8" t="s">
        <v>23</v>
      </c>
      <c r="D295" s="8" t="s">
        <v>288</v>
      </c>
      <c r="E295" s="8"/>
      <c r="F295" s="29">
        <f>F296</f>
        <v>6045</v>
      </c>
      <c r="G295" s="29">
        <f>G296</f>
        <v>6045</v>
      </c>
      <c r="H295" s="10"/>
    </row>
    <row r="296" spans="1:8" s="13" customFormat="1" ht="25.5" customHeight="1">
      <c r="A296" s="9" t="s">
        <v>228</v>
      </c>
      <c r="B296" s="8" t="s">
        <v>24</v>
      </c>
      <c r="C296" s="8" t="s">
        <v>23</v>
      </c>
      <c r="D296" s="8" t="s">
        <v>288</v>
      </c>
      <c r="E296" s="8" t="s">
        <v>227</v>
      </c>
      <c r="F296" s="29">
        <v>6045</v>
      </c>
      <c r="G296" s="29">
        <v>6045</v>
      </c>
      <c r="H296" s="10"/>
    </row>
    <row r="297" spans="1:8" s="13" customFormat="1" ht="31.5" customHeight="1">
      <c r="A297" s="9" t="s">
        <v>11</v>
      </c>
      <c r="B297" s="7">
        <v>10</v>
      </c>
      <c r="C297" s="7" t="s">
        <v>35</v>
      </c>
      <c r="D297" s="8"/>
      <c r="E297" s="8"/>
      <c r="F297" s="28">
        <f>F298+F304+F310+F314</f>
        <v>26078.28459</v>
      </c>
      <c r="G297" s="28">
        <f>G298+G304+G310+G314</f>
        <v>23978.3442</v>
      </c>
      <c r="H297" s="6"/>
    </row>
    <row r="298" spans="1:8" s="13" customFormat="1" ht="48" customHeight="1">
      <c r="A298" s="9" t="s">
        <v>219</v>
      </c>
      <c r="B298" s="8">
        <v>10</v>
      </c>
      <c r="C298" s="8" t="s">
        <v>35</v>
      </c>
      <c r="D298" s="8" t="s">
        <v>156</v>
      </c>
      <c r="E298" s="8"/>
      <c r="F298" s="29">
        <f>F299+F301</f>
        <v>1161.101</v>
      </c>
      <c r="G298" s="29">
        <f>G299</f>
        <v>0</v>
      </c>
      <c r="H298" s="6"/>
    </row>
    <row r="299" spans="1:8" s="13" customFormat="1" ht="40.5" customHeight="1">
      <c r="A299" s="9" t="s">
        <v>77</v>
      </c>
      <c r="B299" s="8">
        <v>10</v>
      </c>
      <c r="C299" s="8" t="s">
        <v>35</v>
      </c>
      <c r="D299" s="8" t="s">
        <v>157</v>
      </c>
      <c r="E299" s="8"/>
      <c r="F299" s="29">
        <f>F300</f>
        <v>526.101</v>
      </c>
      <c r="G299" s="29">
        <f>G300</f>
        <v>0</v>
      </c>
      <c r="H299" s="10" t="s">
        <v>44</v>
      </c>
    </row>
    <row r="300" spans="1:8" ht="51.75" customHeight="1">
      <c r="A300" s="9" t="s">
        <v>87</v>
      </c>
      <c r="B300" s="8">
        <v>10</v>
      </c>
      <c r="C300" s="8" t="s">
        <v>35</v>
      </c>
      <c r="D300" s="8" t="s">
        <v>157</v>
      </c>
      <c r="E300" s="8" t="s">
        <v>86</v>
      </c>
      <c r="F300" s="29">
        <v>526.101</v>
      </c>
      <c r="G300" s="29">
        <v>0</v>
      </c>
      <c r="H300" s="6"/>
    </row>
    <row r="301" spans="1:8" ht="89.25" customHeight="1">
      <c r="A301" s="9" t="s">
        <v>226</v>
      </c>
      <c r="B301" s="8" t="s">
        <v>24</v>
      </c>
      <c r="C301" s="8" t="s">
        <v>35</v>
      </c>
      <c r="D301" s="8" t="s">
        <v>229</v>
      </c>
      <c r="E301" s="8"/>
      <c r="F301" s="29">
        <f>SUM(F302:F303)</f>
        <v>635</v>
      </c>
      <c r="G301" s="29">
        <f>SUM(G302:G303)</f>
        <v>0</v>
      </c>
      <c r="H301" s="6"/>
    </row>
    <row r="302" spans="1:8" ht="22.5" customHeight="1">
      <c r="A302" s="9" t="s">
        <v>97</v>
      </c>
      <c r="B302" s="8">
        <v>10</v>
      </c>
      <c r="C302" s="8" t="s">
        <v>35</v>
      </c>
      <c r="D302" s="8" t="s">
        <v>229</v>
      </c>
      <c r="E302" s="8" t="s">
        <v>95</v>
      </c>
      <c r="F302" s="29">
        <v>80</v>
      </c>
      <c r="G302" s="29">
        <v>0</v>
      </c>
      <c r="H302" s="6"/>
    </row>
    <row r="303" spans="1:8" ht="21" customHeight="1">
      <c r="A303" s="9" t="s">
        <v>98</v>
      </c>
      <c r="B303" s="8" t="s">
        <v>24</v>
      </c>
      <c r="C303" s="8" t="s">
        <v>35</v>
      </c>
      <c r="D303" s="8" t="s">
        <v>229</v>
      </c>
      <c r="E303" s="8" t="s">
        <v>96</v>
      </c>
      <c r="F303" s="29">
        <v>555</v>
      </c>
      <c r="G303" s="29">
        <v>0</v>
      </c>
      <c r="H303" s="6"/>
    </row>
    <row r="304" spans="1:8" ht="75">
      <c r="A304" s="9" t="s">
        <v>178</v>
      </c>
      <c r="B304" s="8" t="s">
        <v>24</v>
      </c>
      <c r="C304" s="8" t="s">
        <v>35</v>
      </c>
      <c r="D304" s="8" t="s">
        <v>78</v>
      </c>
      <c r="E304" s="8"/>
      <c r="F304" s="29">
        <f>F305+F307</f>
        <v>532.3442</v>
      </c>
      <c r="G304" s="29">
        <f>G305+G307</f>
        <v>532.3442</v>
      </c>
      <c r="H304" s="6"/>
    </row>
    <row r="305" spans="1:8" ht="60">
      <c r="A305" s="9" t="s">
        <v>290</v>
      </c>
      <c r="B305" s="8" t="s">
        <v>24</v>
      </c>
      <c r="C305" s="8" t="s">
        <v>35</v>
      </c>
      <c r="D305" s="8" t="s">
        <v>289</v>
      </c>
      <c r="E305" s="8"/>
      <c r="F305" s="29">
        <f>F306</f>
        <v>60.8652</v>
      </c>
      <c r="G305" s="29">
        <f>G306</f>
        <v>60.8652</v>
      </c>
      <c r="H305" s="6"/>
    </row>
    <row r="306" spans="1:8" ht="45">
      <c r="A306" s="9" t="s">
        <v>87</v>
      </c>
      <c r="B306" s="8" t="s">
        <v>24</v>
      </c>
      <c r="C306" s="8" t="s">
        <v>35</v>
      </c>
      <c r="D306" s="8" t="s">
        <v>289</v>
      </c>
      <c r="E306" s="8" t="s">
        <v>86</v>
      </c>
      <c r="F306" s="29">
        <v>60.8652</v>
      </c>
      <c r="G306" s="29">
        <v>60.8652</v>
      </c>
      <c r="H306" s="6"/>
    </row>
    <row r="307" spans="1:8" ht="30">
      <c r="A307" s="9" t="s">
        <v>292</v>
      </c>
      <c r="B307" s="8" t="s">
        <v>24</v>
      </c>
      <c r="C307" s="8" t="s">
        <v>35</v>
      </c>
      <c r="D307" s="8" t="s">
        <v>291</v>
      </c>
      <c r="E307" s="8"/>
      <c r="F307" s="29">
        <f>F308+F309</f>
        <v>471.479</v>
      </c>
      <c r="G307" s="29">
        <f>G308+G309</f>
        <v>471.479</v>
      </c>
      <c r="H307" s="6"/>
    </row>
    <row r="308" spans="1:8" ht="45">
      <c r="A308" s="9" t="s">
        <v>188</v>
      </c>
      <c r="B308" s="8" t="s">
        <v>24</v>
      </c>
      <c r="C308" s="8" t="s">
        <v>35</v>
      </c>
      <c r="D308" s="8" t="s">
        <v>291</v>
      </c>
      <c r="E308" s="8" t="s">
        <v>84</v>
      </c>
      <c r="F308" s="29">
        <v>441.779</v>
      </c>
      <c r="G308" s="29">
        <v>441.779</v>
      </c>
      <c r="H308" s="6"/>
    </row>
    <row r="309" spans="1:8" ht="45">
      <c r="A309" s="9" t="s">
        <v>87</v>
      </c>
      <c r="B309" s="8" t="s">
        <v>24</v>
      </c>
      <c r="C309" s="8" t="s">
        <v>35</v>
      </c>
      <c r="D309" s="8" t="s">
        <v>291</v>
      </c>
      <c r="E309" s="8" t="s">
        <v>86</v>
      </c>
      <c r="F309" s="29">
        <v>29.7</v>
      </c>
      <c r="G309" s="29">
        <v>29.7</v>
      </c>
      <c r="H309" s="6"/>
    </row>
    <row r="310" spans="1:8" ht="60" customHeight="1">
      <c r="A310" s="9" t="s">
        <v>160</v>
      </c>
      <c r="B310" s="8" t="s">
        <v>24</v>
      </c>
      <c r="C310" s="8" t="s">
        <v>35</v>
      </c>
      <c r="D310" s="8" t="s">
        <v>158</v>
      </c>
      <c r="E310" s="8"/>
      <c r="F310" s="29">
        <f>F311</f>
        <v>938.83939</v>
      </c>
      <c r="G310" s="29">
        <f>G311</f>
        <v>0</v>
      </c>
      <c r="H310" s="6"/>
    </row>
    <row r="311" spans="1:8" ht="40.5" customHeight="1">
      <c r="A311" s="9" t="s">
        <v>77</v>
      </c>
      <c r="B311" s="8" t="s">
        <v>24</v>
      </c>
      <c r="C311" s="8" t="s">
        <v>35</v>
      </c>
      <c r="D311" s="8" t="s">
        <v>159</v>
      </c>
      <c r="E311" s="8"/>
      <c r="F311" s="29">
        <f>SUM(F312:F313)</f>
        <v>938.83939</v>
      </c>
      <c r="G311" s="29">
        <f>SUM(G312:G313)</f>
        <v>0</v>
      </c>
      <c r="H311" s="6"/>
    </row>
    <row r="312" spans="1:8" ht="62.25" customHeight="1">
      <c r="A312" s="9" t="s">
        <v>188</v>
      </c>
      <c r="B312" s="8" t="s">
        <v>24</v>
      </c>
      <c r="C312" s="8" t="s">
        <v>35</v>
      </c>
      <c r="D312" s="8" t="s">
        <v>159</v>
      </c>
      <c r="E312" s="8" t="s">
        <v>84</v>
      </c>
      <c r="F312" s="29">
        <v>65.168</v>
      </c>
      <c r="G312" s="29">
        <v>0</v>
      </c>
      <c r="H312" s="6"/>
    </row>
    <row r="313" spans="1:8" ht="65.25" customHeight="1">
      <c r="A313" s="9" t="s">
        <v>87</v>
      </c>
      <c r="B313" s="8">
        <v>10</v>
      </c>
      <c r="C313" s="8" t="s">
        <v>35</v>
      </c>
      <c r="D313" s="8" t="s">
        <v>159</v>
      </c>
      <c r="E313" s="8" t="s">
        <v>86</v>
      </c>
      <c r="F313" s="29">
        <v>873.67139</v>
      </c>
      <c r="G313" s="30">
        <v>0</v>
      </c>
      <c r="H313" s="10" t="s">
        <v>44</v>
      </c>
    </row>
    <row r="314" spans="1:8" ht="42.75" customHeight="1">
      <c r="A314" s="9" t="s">
        <v>179</v>
      </c>
      <c r="B314" s="8">
        <v>10</v>
      </c>
      <c r="C314" s="8" t="s">
        <v>35</v>
      </c>
      <c r="D314" s="8" t="s">
        <v>74</v>
      </c>
      <c r="E314" s="8"/>
      <c r="F314" s="29">
        <f>F315+F320</f>
        <v>23446</v>
      </c>
      <c r="G314" s="29">
        <f>G315+G320</f>
        <v>23446</v>
      </c>
      <c r="H314" s="10"/>
    </row>
    <row r="315" spans="1:8" ht="79.5" customHeight="1">
      <c r="A315" s="9" t="s">
        <v>240</v>
      </c>
      <c r="B315" s="8">
        <v>10</v>
      </c>
      <c r="C315" s="8" t="s">
        <v>35</v>
      </c>
      <c r="D315" s="8" t="s">
        <v>293</v>
      </c>
      <c r="E315" s="8"/>
      <c r="F315" s="29">
        <f>SUM(F316:F319)</f>
        <v>9518</v>
      </c>
      <c r="G315" s="29">
        <f>SUM(G316:G319)</f>
        <v>9518</v>
      </c>
      <c r="H315" s="10"/>
    </row>
    <row r="316" spans="1:8" ht="48.75" customHeight="1">
      <c r="A316" s="9" t="s">
        <v>188</v>
      </c>
      <c r="B316" s="8">
        <v>10</v>
      </c>
      <c r="C316" s="8" t="s">
        <v>35</v>
      </c>
      <c r="D316" s="8" t="s">
        <v>293</v>
      </c>
      <c r="E316" s="8" t="s">
        <v>84</v>
      </c>
      <c r="F316" s="29">
        <v>2984.72</v>
      </c>
      <c r="G316" s="29">
        <v>2984.72</v>
      </c>
      <c r="H316" s="10"/>
    </row>
    <row r="317" spans="1:8" ht="47.25" customHeight="1">
      <c r="A317" s="9" t="s">
        <v>189</v>
      </c>
      <c r="B317" s="8">
        <v>10</v>
      </c>
      <c r="C317" s="8" t="s">
        <v>35</v>
      </c>
      <c r="D317" s="8" t="s">
        <v>293</v>
      </c>
      <c r="E317" s="8" t="s">
        <v>86</v>
      </c>
      <c r="F317" s="29">
        <v>350.28</v>
      </c>
      <c r="G317" s="29">
        <v>350.28</v>
      </c>
      <c r="H317" s="10"/>
    </row>
    <row r="318" spans="1:8" ht="21" customHeight="1">
      <c r="A318" s="9" t="s">
        <v>97</v>
      </c>
      <c r="B318" s="8">
        <v>10</v>
      </c>
      <c r="C318" s="8" t="s">
        <v>35</v>
      </c>
      <c r="D318" s="8" t="s">
        <v>293</v>
      </c>
      <c r="E318" s="8" t="s">
        <v>95</v>
      </c>
      <c r="F318" s="29">
        <v>6150</v>
      </c>
      <c r="G318" s="29">
        <v>6150</v>
      </c>
      <c r="H318" s="10"/>
    </row>
    <row r="319" spans="1:8" ht="83.25" customHeight="1">
      <c r="A319" s="9" t="s">
        <v>196</v>
      </c>
      <c r="B319" s="8">
        <v>10</v>
      </c>
      <c r="C319" s="8" t="s">
        <v>35</v>
      </c>
      <c r="D319" s="8" t="s">
        <v>293</v>
      </c>
      <c r="E319" s="8" t="s">
        <v>88</v>
      </c>
      <c r="F319" s="29">
        <v>33</v>
      </c>
      <c r="G319" s="29">
        <v>33</v>
      </c>
      <c r="H319" s="10"/>
    </row>
    <row r="320" spans="1:8" ht="81.75" customHeight="1">
      <c r="A320" s="9" t="s">
        <v>241</v>
      </c>
      <c r="B320" s="8" t="s">
        <v>24</v>
      </c>
      <c r="C320" s="8" t="s">
        <v>35</v>
      </c>
      <c r="D320" s="8" t="s">
        <v>294</v>
      </c>
      <c r="E320" s="8"/>
      <c r="F320" s="29">
        <f>SUM(F321:F324)</f>
        <v>13928</v>
      </c>
      <c r="G320" s="29">
        <f>SUM(G321:G324)</f>
        <v>13928</v>
      </c>
      <c r="H320" s="10"/>
    </row>
    <row r="321" spans="1:8" ht="36.75" customHeight="1">
      <c r="A321" s="9" t="s">
        <v>193</v>
      </c>
      <c r="B321" s="8" t="s">
        <v>24</v>
      </c>
      <c r="C321" s="8" t="s">
        <v>35</v>
      </c>
      <c r="D321" s="8" t="s">
        <v>294</v>
      </c>
      <c r="E321" s="8" t="s">
        <v>101</v>
      </c>
      <c r="F321" s="29">
        <v>10488</v>
      </c>
      <c r="G321" s="29">
        <v>10488</v>
      </c>
      <c r="H321" s="10"/>
    </row>
    <row r="322" spans="1:8" ht="50.25" customHeight="1">
      <c r="A322" s="9" t="s">
        <v>188</v>
      </c>
      <c r="B322" s="8" t="s">
        <v>24</v>
      </c>
      <c r="C322" s="8" t="s">
        <v>35</v>
      </c>
      <c r="D322" s="8" t="s">
        <v>294</v>
      </c>
      <c r="E322" s="8" t="s">
        <v>84</v>
      </c>
      <c r="F322" s="29">
        <v>2510.6</v>
      </c>
      <c r="G322" s="29">
        <v>2510.6</v>
      </c>
      <c r="H322" s="10"/>
    </row>
    <row r="323" spans="1:8" ht="47.25" customHeight="1">
      <c r="A323" s="9" t="s">
        <v>189</v>
      </c>
      <c r="B323" s="8" t="s">
        <v>24</v>
      </c>
      <c r="C323" s="8" t="s">
        <v>35</v>
      </c>
      <c r="D323" s="8" t="s">
        <v>294</v>
      </c>
      <c r="E323" s="8" t="s">
        <v>86</v>
      </c>
      <c r="F323" s="29">
        <v>920</v>
      </c>
      <c r="G323" s="29">
        <v>920</v>
      </c>
      <c r="H323" s="10"/>
    </row>
    <row r="324" spans="1:8" ht="21.75" customHeight="1">
      <c r="A324" s="9" t="s">
        <v>89</v>
      </c>
      <c r="B324" s="8" t="s">
        <v>24</v>
      </c>
      <c r="C324" s="8" t="s">
        <v>35</v>
      </c>
      <c r="D324" s="8" t="s">
        <v>294</v>
      </c>
      <c r="E324" s="8" t="s">
        <v>88</v>
      </c>
      <c r="F324" s="29">
        <f>3.9+5.5</f>
        <v>9.4</v>
      </c>
      <c r="G324" s="29">
        <v>9.4</v>
      </c>
      <c r="H324" s="10"/>
    </row>
    <row r="325" spans="1:8" s="13" customFormat="1" ht="22.5" customHeight="1">
      <c r="A325" s="12" t="s">
        <v>66</v>
      </c>
      <c r="B325" s="7" t="s">
        <v>67</v>
      </c>
      <c r="C325" s="8"/>
      <c r="D325" s="8"/>
      <c r="E325" s="8"/>
      <c r="F325" s="28">
        <f>F326+F336</f>
        <v>38332.960790000005</v>
      </c>
      <c r="G325" s="28">
        <f>G326+G336</f>
        <v>0</v>
      </c>
      <c r="H325" s="10"/>
    </row>
    <row r="326" spans="1:8" s="13" customFormat="1" ht="19.5" customHeight="1">
      <c r="A326" s="9" t="s">
        <v>33</v>
      </c>
      <c r="B326" s="7">
        <v>11</v>
      </c>
      <c r="C326" s="7" t="s">
        <v>22</v>
      </c>
      <c r="D326" s="8"/>
      <c r="E326" s="8"/>
      <c r="F326" s="28">
        <f>F327+F334</f>
        <v>38320.693380000004</v>
      </c>
      <c r="G326" s="28">
        <f>G327+G334</f>
        <v>0</v>
      </c>
      <c r="H326" s="6"/>
    </row>
    <row r="327" spans="1:8" ht="64.5" customHeight="1">
      <c r="A327" s="9" t="s">
        <v>220</v>
      </c>
      <c r="B327" s="8">
        <v>11</v>
      </c>
      <c r="C327" s="8" t="s">
        <v>22</v>
      </c>
      <c r="D327" s="8" t="s">
        <v>36</v>
      </c>
      <c r="E327" s="8"/>
      <c r="F327" s="29">
        <f>F330+F332</f>
        <v>36336.58608</v>
      </c>
      <c r="G327" s="29">
        <f>G330+G332</f>
        <v>0</v>
      </c>
      <c r="H327" s="6"/>
    </row>
    <row r="328" spans="1:8" ht="39" customHeight="1" hidden="1">
      <c r="A328" s="9" t="s">
        <v>77</v>
      </c>
      <c r="B328" s="8" t="s">
        <v>67</v>
      </c>
      <c r="C328" s="8" t="s">
        <v>22</v>
      </c>
      <c r="D328" s="8" t="s">
        <v>242</v>
      </c>
      <c r="E328" s="8"/>
      <c r="F328" s="29">
        <f>F329</f>
        <v>0</v>
      </c>
      <c r="G328" s="29">
        <f>G329</f>
        <v>0</v>
      </c>
      <c r="H328" s="6"/>
    </row>
    <row r="329" spans="1:8" ht="33" customHeight="1" hidden="1">
      <c r="A329" s="9" t="s">
        <v>98</v>
      </c>
      <c r="B329" s="8" t="s">
        <v>67</v>
      </c>
      <c r="C329" s="8" t="s">
        <v>22</v>
      </c>
      <c r="D329" s="8" t="s">
        <v>242</v>
      </c>
      <c r="E329" s="8" t="s">
        <v>96</v>
      </c>
      <c r="F329" s="29">
        <v>0</v>
      </c>
      <c r="G329" s="29">
        <v>0</v>
      </c>
      <c r="H329" s="6"/>
    </row>
    <row r="330" spans="1:8" ht="36.75" customHeight="1">
      <c r="A330" s="9" t="s">
        <v>128</v>
      </c>
      <c r="B330" s="8">
        <v>11</v>
      </c>
      <c r="C330" s="8" t="s">
        <v>22</v>
      </c>
      <c r="D330" s="8" t="s">
        <v>230</v>
      </c>
      <c r="E330" s="8"/>
      <c r="F330" s="29">
        <f>F331</f>
        <v>5515.8927</v>
      </c>
      <c r="G330" s="29">
        <f>G331</f>
        <v>0</v>
      </c>
      <c r="H330" s="11">
        <v>241</v>
      </c>
    </row>
    <row r="331" spans="1:8" s="13" customFormat="1" ht="21.75" customHeight="1">
      <c r="A331" s="9" t="s">
        <v>122</v>
      </c>
      <c r="B331" s="8">
        <v>11</v>
      </c>
      <c r="C331" s="8" t="s">
        <v>22</v>
      </c>
      <c r="D331" s="8" t="s">
        <v>230</v>
      </c>
      <c r="E331" s="8" t="s">
        <v>121</v>
      </c>
      <c r="F331" s="29">
        <v>5515.8927</v>
      </c>
      <c r="G331" s="29">
        <v>0</v>
      </c>
      <c r="H331" s="6"/>
    </row>
    <row r="332" spans="1:8" s="13" customFormat="1" ht="84" customHeight="1">
      <c r="A332" s="9" t="s">
        <v>172</v>
      </c>
      <c r="B332" s="8" t="s">
        <v>67</v>
      </c>
      <c r="C332" s="8" t="s">
        <v>22</v>
      </c>
      <c r="D332" s="8" t="s">
        <v>161</v>
      </c>
      <c r="E332" s="8"/>
      <c r="F332" s="29">
        <f>F333</f>
        <v>30820.69338</v>
      </c>
      <c r="G332" s="29">
        <f>G333</f>
        <v>0</v>
      </c>
      <c r="H332" s="6"/>
    </row>
    <row r="333" spans="1:8" s="13" customFormat="1" ht="20.25" customHeight="1">
      <c r="A333" s="9" t="s">
        <v>98</v>
      </c>
      <c r="B333" s="8" t="s">
        <v>67</v>
      </c>
      <c r="C333" s="8" t="s">
        <v>22</v>
      </c>
      <c r="D333" s="8" t="s">
        <v>161</v>
      </c>
      <c r="E333" s="8" t="s">
        <v>96</v>
      </c>
      <c r="F333" s="29">
        <f>24320.69338+6500</f>
        <v>30820.69338</v>
      </c>
      <c r="G333" s="29">
        <v>0</v>
      </c>
      <c r="H333" s="6"/>
    </row>
    <row r="334" spans="1:8" s="13" customFormat="1" ht="29.25" customHeight="1">
      <c r="A334" s="9" t="s">
        <v>232</v>
      </c>
      <c r="B334" s="8" t="s">
        <v>67</v>
      </c>
      <c r="C334" s="8" t="s">
        <v>22</v>
      </c>
      <c r="D334" s="8" t="s">
        <v>231</v>
      </c>
      <c r="E334" s="8"/>
      <c r="F334" s="29">
        <f>F335</f>
        <v>1984.1073</v>
      </c>
      <c r="G334" s="29">
        <f>G335</f>
        <v>0</v>
      </c>
      <c r="H334" s="6"/>
    </row>
    <row r="335" spans="1:8" s="13" customFormat="1" ht="55.5" customHeight="1">
      <c r="A335" s="9" t="s">
        <v>189</v>
      </c>
      <c r="B335" s="8" t="s">
        <v>67</v>
      </c>
      <c r="C335" s="8" t="s">
        <v>22</v>
      </c>
      <c r="D335" s="8" t="s">
        <v>231</v>
      </c>
      <c r="E335" s="8" t="s">
        <v>86</v>
      </c>
      <c r="F335" s="29">
        <v>1984.1073</v>
      </c>
      <c r="G335" s="29">
        <v>0</v>
      </c>
      <c r="H335" s="6"/>
    </row>
    <row r="336" spans="1:8" s="13" customFormat="1" ht="32.25" customHeight="1">
      <c r="A336" s="12" t="s">
        <v>243</v>
      </c>
      <c r="B336" s="7" t="s">
        <v>67</v>
      </c>
      <c r="C336" s="7" t="s">
        <v>20</v>
      </c>
      <c r="D336" s="7"/>
      <c r="E336" s="7"/>
      <c r="F336" s="28">
        <f aca="true" t="shared" si="8" ref="F336:G338">F337</f>
        <v>12.26741</v>
      </c>
      <c r="G336" s="28">
        <f t="shared" si="8"/>
        <v>0</v>
      </c>
      <c r="H336" s="6"/>
    </row>
    <row r="337" spans="1:8" s="13" customFormat="1" ht="68.25" customHeight="1">
      <c r="A337" s="9" t="s">
        <v>220</v>
      </c>
      <c r="B337" s="8" t="s">
        <v>67</v>
      </c>
      <c r="C337" s="8" t="s">
        <v>20</v>
      </c>
      <c r="D337" s="8" t="s">
        <v>36</v>
      </c>
      <c r="E337" s="8"/>
      <c r="F337" s="29">
        <f t="shared" si="8"/>
        <v>12.26741</v>
      </c>
      <c r="G337" s="29">
        <f t="shared" si="8"/>
        <v>0</v>
      </c>
      <c r="H337" s="6"/>
    </row>
    <row r="338" spans="1:8" s="13" customFormat="1" ht="32.25" customHeight="1">
      <c r="A338" s="9" t="s">
        <v>224</v>
      </c>
      <c r="B338" s="8" t="s">
        <v>67</v>
      </c>
      <c r="C338" s="8" t="s">
        <v>20</v>
      </c>
      <c r="D338" s="8" t="s">
        <v>223</v>
      </c>
      <c r="E338" s="8"/>
      <c r="F338" s="29">
        <f t="shared" si="8"/>
        <v>12.26741</v>
      </c>
      <c r="G338" s="29">
        <f t="shared" si="8"/>
        <v>0</v>
      </c>
      <c r="H338" s="6"/>
    </row>
    <row r="339" spans="1:8" s="13" customFormat="1" ht="32.25" customHeight="1">
      <c r="A339" s="9" t="s">
        <v>103</v>
      </c>
      <c r="B339" s="8" t="s">
        <v>67</v>
      </c>
      <c r="C339" s="8" t="s">
        <v>20</v>
      </c>
      <c r="D339" s="8" t="s">
        <v>223</v>
      </c>
      <c r="E339" s="8" t="s">
        <v>101</v>
      </c>
      <c r="F339" s="29">
        <v>12.26741</v>
      </c>
      <c r="G339" s="29">
        <v>0</v>
      </c>
      <c r="H339" s="6"/>
    </row>
    <row r="340" spans="1:8" ht="41.25" customHeight="1">
      <c r="A340" s="12" t="s">
        <v>68</v>
      </c>
      <c r="B340" s="7" t="s">
        <v>48</v>
      </c>
      <c r="C340" s="8"/>
      <c r="D340" s="8"/>
      <c r="E340" s="8"/>
      <c r="F340" s="28">
        <f aca="true" t="shared" si="9" ref="F340:G344">F341</f>
        <v>4000</v>
      </c>
      <c r="G340" s="28">
        <f t="shared" si="9"/>
        <v>0</v>
      </c>
      <c r="H340" s="6"/>
    </row>
    <row r="341" spans="1:8" ht="44.25" customHeight="1">
      <c r="A341" s="9" t="s">
        <v>30</v>
      </c>
      <c r="B341" s="7">
        <v>13</v>
      </c>
      <c r="C341" s="7" t="s">
        <v>22</v>
      </c>
      <c r="D341" s="8"/>
      <c r="E341" s="8"/>
      <c r="F341" s="28">
        <f t="shared" si="9"/>
        <v>4000</v>
      </c>
      <c r="G341" s="28">
        <f t="shared" si="9"/>
        <v>0</v>
      </c>
      <c r="H341" s="6"/>
    </row>
    <row r="342" spans="1:8" ht="69" customHeight="1">
      <c r="A342" s="9" t="s">
        <v>203</v>
      </c>
      <c r="B342" s="8">
        <v>13</v>
      </c>
      <c r="C342" s="8" t="s">
        <v>22</v>
      </c>
      <c r="D342" s="8" t="s">
        <v>80</v>
      </c>
      <c r="E342" s="8"/>
      <c r="F342" s="29">
        <f t="shared" si="9"/>
        <v>4000</v>
      </c>
      <c r="G342" s="29">
        <f t="shared" si="9"/>
        <v>0</v>
      </c>
      <c r="H342" s="6"/>
    </row>
    <row r="343" spans="1:8" ht="51" customHeight="1">
      <c r="A343" s="9" t="s">
        <v>221</v>
      </c>
      <c r="B343" s="8">
        <v>13</v>
      </c>
      <c r="C343" s="8" t="s">
        <v>22</v>
      </c>
      <c r="D343" s="8" t="s">
        <v>162</v>
      </c>
      <c r="E343" s="8"/>
      <c r="F343" s="29">
        <f t="shared" si="9"/>
        <v>4000</v>
      </c>
      <c r="G343" s="29">
        <f t="shared" si="9"/>
        <v>0</v>
      </c>
      <c r="H343" s="6" t="s">
        <v>57</v>
      </c>
    </row>
    <row r="344" spans="1:8" ht="18" customHeight="1">
      <c r="A344" s="9" t="s">
        <v>79</v>
      </c>
      <c r="B344" s="8" t="s">
        <v>48</v>
      </c>
      <c r="C344" s="8" t="s">
        <v>22</v>
      </c>
      <c r="D344" s="8" t="s">
        <v>163</v>
      </c>
      <c r="E344" s="8"/>
      <c r="F344" s="29">
        <f t="shared" si="9"/>
        <v>4000</v>
      </c>
      <c r="G344" s="29">
        <f t="shared" si="9"/>
        <v>0</v>
      </c>
      <c r="H344" s="6"/>
    </row>
    <row r="345" spans="1:8" ht="21" customHeight="1">
      <c r="A345" s="9" t="s">
        <v>16</v>
      </c>
      <c r="B345" s="8" t="s">
        <v>48</v>
      </c>
      <c r="C345" s="8" t="s">
        <v>22</v>
      </c>
      <c r="D345" s="8" t="s">
        <v>163</v>
      </c>
      <c r="E345" s="8" t="s">
        <v>56</v>
      </c>
      <c r="F345" s="29">
        <v>4000</v>
      </c>
      <c r="G345" s="30">
        <v>0</v>
      </c>
      <c r="H345" s="6"/>
    </row>
    <row r="346" spans="1:8" ht="63" customHeight="1">
      <c r="A346" s="12" t="s">
        <v>70</v>
      </c>
      <c r="B346" s="7" t="s">
        <v>69</v>
      </c>
      <c r="C346" s="8"/>
      <c r="D346" s="8"/>
      <c r="E346" s="8"/>
      <c r="F346" s="28">
        <f>F347+F354</f>
        <v>70443</v>
      </c>
      <c r="G346" s="28">
        <f>G347+G354</f>
        <v>1253</v>
      </c>
      <c r="H346" s="6"/>
    </row>
    <row r="347" spans="1:8" ht="52.5" customHeight="1">
      <c r="A347" s="9" t="s">
        <v>32</v>
      </c>
      <c r="B347" s="7">
        <v>14</v>
      </c>
      <c r="C347" s="7" t="s">
        <v>22</v>
      </c>
      <c r="D347" s="8"/>
      <c r="E347" s="8"/>
      <c r="F347" s="28">
        <f>F348</f>
        <v>51253</v>
      </c>
      <c r="G347" s="28">
        <f>G348</f>
        <v>1253</v>
      </c>
      <c r="H347" s="6"/>
    </row>
    <row r="348" spans="1:8" ht="63" customHeight="1">
      <c r="A348" s="9" t="s">
        <v>203</v>
      </c>
      <c r="B348" s="8" t="s">
        <v>69</v>
      </c>
      <c r="C348" s="8" t="s">
        <v>22</v>
      </c>
      <c r="D348" s="8" t="s">
        <v>80</v>
      </c>
      <c r="E348" s="8"/>
      <c r="F348" s="29">
        <f aca="true" t="shared" si="10" ref="F348:G350">F349</f>
        <v>51253</v>
      </c>
      <c r="G348" s="29">
        <f t="shared" si="10"/>
        <v>1253</v>
      </c>
      <c r="H348" s="6"/>
    </row>
    <row r="349" spans="1:8" ht="51.75" customHeight="1">
      <c r="A349" s="9" t="s">
        <v>222</v>
      </c>
      <c r="B349" s="8" t="s">
        <v>69</v>
      </c>
      <c r="C349" s="8" t="s">
        <v>22</v>
      </c>
      <c r="D349" s="8" t="s">
        <v>164</v>
      </c>
      <c r="E349" s="8"/>
      <c r="F349" s="29">
        <f>F350+F352</f>
        <v>51253</v>
      </c>
      <c r="G349" s="29">
        <f>G350+G352</f>
        <v>1253</v>
      </c>
      <c r="H349" s="6"/>
    </row>
    <row r="350" spans="1:8" ht="36.75" customHeight="1">
      <c r="A350" s="9" t="s">
        <v>167</v>
      </c>
      <c r="B350" s="8" t="s">
        <v>69</v>
      </c>
      <c r="C350" s="8" t="s">
        <v>22</v>
      </c>
      <c r="D350" s="8" t="s">
        <v>166</v>
      </c>
      <c r="E350" s="8"/>
      <c r="F350" s="29">
        <f t="shared" si="10"/>
        <v>50000</v>
      </c>
      <c r="G350" s="29">
        <f t="shared" si="10"/>
        <v>0</v>
      </c>
      <c r="H350" s="6"/>
    </row>
    <row r="351" spans="1:8" ht="18.75" customHeight="1">
      <c r="A351" s="9" t="s">
        <v>41</v>
      </c>
      <c r="B351" s="8" t="s">
        <v>69</v>
      </c>
      <c r="C351" s="8" t="s">
        <v>22</v>
      </c>
      <c r="D351" s="8" t="s">
        <v>166</v>
      </c>
      <c r="E351" s="8" t="s">
        <v>165</v>
      </c>
      <c r="F351" s="29">
        <v>50000</v>
      </c>
      <c r="G351" s="29">
        <v>0</v>
      </c>
      <c r="H351" s="6"/>
    </row>
    <row r="352" spans="1:8" ht="36" customHeight="1">
      <c r="A352" s="9" t="s">
        <v>83</v>
      </c>
      <c r="B352" s="8" t="s">
        <v>69</v>
      </c>
      <c r="C352" s="8" t="s">
        <v>22</v>
      </c>
      <c r="D352" s="8" t="s">
        <v>295</v>
      </c>
      <c r="E352" s="8"/>
      <c r="F352" s="29">
        <f>F353</f>
        <v>1253</v>
      </c>
      <c r="G352" s="29">
        <f>G353</f>
        <v>1253</v>
      </c>
      <c r="H352" s="6"/>
    </row>
    <row r="353" spans="1:8" ht="21" customHeight="1">
      <c r="A353" s="9" t="s">
        <v>41</v>
      </c>
      <c r="B353" s="8">
        <v>14</v>
      </c>
      <c r="C353" s="8" t="s">
        <v>22</v>
      </c>
      <c r="D353" s="8" t="s">
        <v>295</v>
      </c>
      <c r="E353" s="8" t="s">
        <v>165</v>
      </c>
      <c r="F353" s="29">
        <v>1253</v>
      </c>
      <c r="G353" s="30">
        <v>1253</v>
      </c>
      <c r="H353" s="6">
        <v>251</v>
      </c>
    </row>
    <row r="354" spans="1:8" ht="21" customHeight="1">
      <c r="A354" s="9" t="s">
        <v>58</v>
      </c>
      <c r="B354" s="7" t="s">
        <v>69</v>
      </c>
      <c r="C354" s="7" t="s">
        <v>37</v>
      </c>
      <c r="D354" s="8"/>
      <c r="E354" s="8"/>
      <c r="F354" s="28">
        <f aca="true" t="shared" si="11" ref="F354:G357">F355</f>
        <v>19190</v>
      </c>
      <c r="G354" s="28">
        <f t="shared" si="11"/>
        <v>0</v>
      </c>
      <c r="H354" s="6"/>
    </row>
    <row r="355" spans="1:8" ht="67.5" customHeight="1">
      <c r="A355" s="9" t="s">
        <v>203</v>
      </c>
      <c r="B355" s="8" t="s">
        <v>69</v>
      </c>
      <c r="C355" s="8" t="s">
        <v>37</v>
      </c>
      <c r="D355" s="8" t="s">
        <v>80</v>
      </c>
      <c r="E355" s="8"/>
      <c r="F355" s="29">
        <f t="shared" si="11"/>
        <v>19190</v>
      </c>
      <c r="G355" s="29">
        <f t="shared" si="11"/>
        <v>0</v>
      </c>
      <c r="H355" s="6"/>
    </row>
    <row r="356" spans="1:8" ht="43.5" customHeight="1">
      <c r="A356" s="9" t="s">
        <v>222</v>
      </c>
      <c r="B356" s="8" t="s">
        <v>69</v>
      </c>
      <c r="C356" s="8" t="s">
        <v>37</v>
      </c>
      <c r="D356" s="8" t="s">
        <v>164</v>
      </c>
      <c r="E356" s="8"/>
      <c r="F356" s="29">
        <f t="shared" si="11"/>
        <v>19190</v>
      </c>
      <c r="G356" s="29">
        <f t="shared" si="11"/>
        <v>0</v>
      </c>
      <c r="H356" s="6"/>
    </row>
    <row r="357" spans="1:8" ht="32.25" customHeight="1">
      <c r="A357" s="9" t="s">
        <v>167</v>
      </c>
      <c r="B357" s="8">
        <v>14</v>
      </c>
      <c r="C357" s="8" t="s">
        <v>37</v>
      </c>
      <c r="D357" s="8" t="s">
        <v>244</v>
      </c>
      <c r="E357" s="8"/>
      <c r="F357" s="30">
        <f t="shared" si="11"/>
        <v>19190</v>
      </c>
      <c r="G357" s="30">
        <f t="shared" si="11"/>
        <v>0</v>
      </c>
      <c r="H357" s="6"/>
    </row>
    <row r="358" spans="1:8" ht="19.5" customHeight="1">
      <c r="A358" s="9" t="s">
        <v>41</v>
      </c>
      <c r="B358" s="8">
        <v>14</v>
      </c>
      <c r="C358" s="8" t="s">
        <v>37</v>
      </c>
      <c r="D358" s="8" t="s">
        <v>244</v>
      </c>
      <c r="E358" s="8" t="s">
        <v>165</v>
      </c>
      <c r="F358" s="30">
        <v>19190</v>
      </c>
      <c r="G358" s="30">
        <v>0</v>
      </c>
      <c r="H358" s="6">
        <v>251</v>
      </c>
    </row>
    <row r="359" spans="1:8" ht="15.75">
      <c r="A359" s="26" t="s">
        <v>176</v>
      </c>
      <c r="B359" s="37"/>
      <c r="C359" s="37"/>
      <c r="D359" s="37"/>
      <c r="E359" s="37"/>
      <c r="F359" s="38">
        <f>F6+F76+F97+F140+F174+F188+F228+F262+F325+F340+F346</f>
        <v>915019.8139899998</v>
      </c>
      <c r="G359" s="38">
        <f>G6+G76+G97+G140+G174+G188+G228+G262+G325+G340+G346</f>
        <v>344373.52189000003</v>
      </c>
      <c r="H359" s="6"/>
    </row>
    <row r="360" spans="1:8" ht="18">
      <c r="A360" s="22"/>
      <c r="F360" s="20"/>
      <c r="H360" s="18"/>
    </row>
    <row r="361" spans="1:7" ht="20.25">
      <c r="A361" s="23"/>
      <c r="F361" s="20"/>
      <c r="G361" s="20"/>
    </row>
    <row r="362" spans="1:7" ht="15">
      <c r="A362" s="19"/>
      <c r="F362" s="20"/>
      <c r="G362" s="20"/>
    </row>
    <row r="363" ht="12.75">
      <c r="F363" s="20"/>
    </row>
    <row r="365" ht="12.75">
      <c r="A365" s="21"/>
    </row>
  </sheetData>
  <sheetProtection/>
  <mergeCells count="8">
    <mergeCell ref="F1:G1"/>
    <mergeCell ref="F4:G4"/>
    <mergeCell ref="A4:A5"/>
    <mergeCell ref="B4:B5"/>
    <mergeCell ref="C4:C5"/>
    <mergeCell ref="D4:D5"/>
    <mergeCell ref="E4:E5"/>
    <mergeCell ref="A2:G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2015-05-25T07:10:36Z</cp:lastPrinted>
  <dcterms:created xsi:type="dcterms:W3CDTF">2007-10-25T07:07:19Z</dcterms:created>
  <dcterms:modified xsi:type="dcterms:W3CDTF">2015-05-28T07:37:59Z</dcterms:modified>
  <cp:category/>
  <cp:version/>
  <cp:contentType/>
  <cp:contentStatus/>
</cp:coreProperties>
</file>